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/>
  </bookViews>
  <sheets>
    <sheet name="2017" sheetId="2" r:id="rId1"/>
  </sheets>
  <calcPr calcId="144525" refMode="R1C1"/>
</workbook>
</file>

<file path=xl/calcChain.xml><?xml version="1.0" encoding="utf-8"?>
<calcChain xmlns="http://schemas.openxmlformats.org/spreadsheetml/2006/main">
  <c r="CB22" i="2" l="1"/>
  <c r="J22" i="2" s="1"/>
  <c r="S23" i="2"/>
  <c r="AC20" i="2"/>
  <c r="CB33" i="2"/>
  <c r="BJ33" i="2"/>
  <c r="BL33" i="2" s="1"/>
  <c r="CB32" i="2"/>
  <c r="J32" i="2" s="1"/>
  <c r="K32" i="2" s="1"/>
  <c r="CB31" i="2"/>
  <c r="J31" i="2" s="1"/>
  <c r="K31" i="2" s="1"/>
  <c r="CB30" i="2"/>
  <c r="J30" i="2" s="1"/>
  <c r="CB29" i="2"/>
  <c r="J29" i="2" s="1"/>
  <c r="K29" i="2" s="1"/>
  <c r="CB28" i="2"/>
  <c r="BJ28" i="2"/>
  <c r="BL28" i="2" s="1"/>
  <c r="CB27" i="2"/>
  <c r="BJ27" i="2"/>
  <c r="BL27" i="2" s="1"/>
  <c r="CB26" i="2"/>
  <c r="J26" i="2" s="1"/>
  <c r="K26" i="2" s="1"/>
  <c r="CB25" i="2"/>
  <c r="J25" i="2" s="1"/>
  <c r="K25" i="2" s="1"/>
  <c r="CB24" i="2"/>
  <c r="J24" i="2" s="1"/>
  <c r="CB23" i="2"/>
  <c r="J23" i="2" s="1"/>
  <c r="CB21" i="2"/>
  <c r="J21" i="2" s="1"/>
  <c r="K21" i="2" s="1"/>
  <c r="CB20" i="2"/>
  <c r="J20" i="2" s="1"/>
  <c r="CB19" i="2"/>
  <c r="BJ19" i="2"/>
  <c r="BL19" i="2" s="1"/>
  <c r="CB18" i="2"/>
  <c r="J18" i="2" s="1"/>
  <c r="K18" i="2" s="1"/>
  <c r="BQ18" i="2"/>
  <c r="CB17" i="2"/>
  <c r="BQ17" i="2"/>
  <c r="J17" i="2"/>
  <c r="K17" i="2" s="1"/>
  <c r="CB16" i="2"/>
  <c r="J16" i="2" s="1"/>
  <c r="CB15" i="2"/>
  <c r="J15" i="2" s="1"/>
  <c r="BQ15" i="2"/>
  <c r="CB14" i="2"/>
  <c r="J14" i="2" s="1"/>
  <c r="K14" i="2" s="1"/>
  <c r="CB13" i="2"/>
  <c r="J13" i="2" s="1"/>
  <c r="K13" i="2" s="1"/>
  <c r="CB12" i="2"/>
  <c r="BJ12" i="2"/>
  <c r="BL12" i="2" s="1"/>
  <c r="CB11" i="2"/>
  <c r="J11" i="2" s="1"/>
  <c r="K11" i="2" s="1"/>
  <c r="CB10" i="2"/>
  <c r="J10" i="2" s="1"/>
  <c r="BL10" i="2"/>
  <c r="CB9" i="2"/>
  <c r="BQ9" i="2"/>
  <c r="J9" i="2"/>
  <c r="K22" i="2" l="1"/>
  <c r="L22" i="2" s="1"/>
  <c r="M22" i="2" s="1"/>
  <c r="J28" i="2"/>
  <c r="K28" i="2" s="1"/>
  <c r="J19" i="2"/>
  <c r="K19" i="2" s="1"/>
  <c r="J27" i="2"/>
  <c r="K27" i="2" s="1"/>
  <c r="J33" i="2"/>
  <c r="K33" i="2" s="1"/>
  <c r="J12" i="2"/>
  <c r="K12" i="2" s="1"/>
  <c r="L11" i="2"/>
  <c r="M11" i="2" s="1"/>
  <c r="L13" i="2"/>
  <c r="M13" i="2" s="1"/>
  <c r="K16" i="2"/>
  <c r="L16" i="2" s="1"/>
  <c r="M16" i="2" s="1"/>
  <c r="L21" i="2"/>
  <c r="M21" i="2" s="1"/>
  <c r="K24" i="2"/>
  <c r="L24" i="2" s="1"/>
  <c r="M24" i="2" s="1"/>
  <c r="L26" i="2"/>
  <c r="M26" i="2" s="1"/>
  <c r="K30" i="2"/>
  <c r="L30" i="2" s="1"/>
  <c r="M30" i="2" s="1"/>
  <c r="L32" i="2"/>
  <c r="M32" i="2" s="1"/>
  <c r="K10" i="2"/>
  <c r="L10" i="2" s="1"/>
  <c r="M10" i="2" s="1"/>
  <c r="K20" i="2"/>
  <c r="L20" i="2" s="1"/>
  <c r="M20" i="2" s="1"/>
  <c r="K15" i="2"/>
  <c r="L15" i="2" s="1"/>
  <c r="M15" i="2" s="1"/>
  <c r="K23" i="2"/>
  <c r="L23" i="2" s="1"/>
  <c r="M23" i="2" s="1"/>
  <c r="L14" i="2"/>
  <c r="M14" i="2" s="1"/>
  <c r="L17" i="2"/>
  <c r="M17" i="2" s="1"/>
  <c r="L18" i="2"/>
  <c r="M18" i="2" s="1"/>
  <c r="L25" i="2"/>
  <c r="M25" i="2" s="1"/>
  <c r="L29" i="2"/>
  <c r="M29" i="2" s="1"/>
  <c r="L31" i="2"/>
  <c r="M31" i="2" s="1"/>
  <c r="K9" i="2"/>
  <c r="L9" i="2" s="1"/>
  <c r="L27" i="2" l="1"/>
  <c r="M27" i="2" s="1"/>
  <c r="L28" i="2"/>
  <c r="M28" i="2" s="1"/>
  <c r="L33" i="2"/>
  <c r="M33" i="2" s="1"/>
  <c r="L19" i="2"/>
  <c r="M19" i="2" s="1"/>
  <c r="L12" i="2"/>
  <c r="M12" i="2" s="1"/>
  <c r="M9" i="2"/>
</calcChain>
</file>

<file path=xl/sharedStrings.xml><?xml version="1.0" encoding="utf-8"?>
<sst xmlns="http://schemas.openxmlformats.org/spreadsheetml/2006/main" count="428" uniqueCount="171">
  <si>
    <t>КРАТКОСРОЧНЫЙ ПЛАН РЕАЛИЗАЦИИ</t>
  </si>
  <si>
    <t>Адрес МКД</t>
  </si>
  <si>
    <t>Год</t>
  </si>
  <si>
    <t>Тип МКД</t>
  </si>
  <si>
    <t>Общая площадь</t>
  </si>
  <si>
    <t>Стоимость капитального ремонта</t>
  </si>
  <si>
    <t>Перечень услуг и (или) работ по капитальному ремонту общего имущества в многоквартирных домах по видам работ</t>
  </si>
  <si>
    <t>Разработка ПД на проведение капитального ремонта общего имущества в МКД  - крыши</t>
  </si>
  <si>
    <t>Разработка ПД на проведение капитального ремонта общего имущества в МКД  - фасады</t>
  </si>
  <si>
    <t>Разработка ПД на проведение капитального ремонта общего имущества в МКД  - подвалы</t>
  </si>
  <si>
    <t>Разработка ПД на проведение капитального ремонта общего имущества в МКД  - АППЗ</t>
  </si>
  <si>
    <t>Разработка ПД на проведение капитального ремонта общего имущества в МКД  -  газ</t>
  </si>
  <si>
    <t>Разработка ПД на проведение капитального ремонта общего имущества в МКД  - хвс</t>
  </si>
  <si>
    <t>Разработка ПД на проведение капитального ремонта общего имущества в МКД -  гвс</t>
  </si>
  <si>
    <t>Разработка ПД на проведение капитального ремонта общего имущества в МКД -  теплоснабжение</t>
  </si>
  <si>
    <t>Разработка ПД на проведение капитального ремонта общего имущества в МКД  -  Водоотведение</t>
  </si>
  <si>
    <t xml:space="preserve">Разработка ПД на проведение капитального ремонта общего имущества в МКД -  аварийные конструкции </t>
  </si>
  <si>
    <t>Разработка ПД на проведение капитального ремонта общего имущества в МКД  -  лифты</t>
  </si>
  <si>
    <t>Разработка ПД на проведение капитального ремонта общего имущества в МКД -  электрика</t>
  </si>
  <si>
    <t>ввода в эксплуатацию МКД</t>
  </si>
  <si>
    <t>всего</t>
  </si>
  <si>
    <t>в том числе площадь жилых и нежилых помещений</t>
  </si>
  <si>
    <t>в том числе за счет средств фонда капитального ремонта</t>
  </si>
  <si>
    <t>Ремонт внутридомовых инженерных систем</t>
  </si>
  <si>
    <t>Ремонт систем противопо
жарной защиты</t>
  </si>
  <si>
    <t>Ремонт подвальных помещений</t>
  </si>
  <si>
    <t>Ремонт или замена лифтового оборудования, ремонт лифтовых шахт</t>
  </si>
  <si>
    <t>Ремонт крыш</t>
  </si>
  <si>
    <t>Ремонт фасадов</t>
  </si>
  <si>
    <t>Ремонт аварийных строительных конструкций</t>
  </si>
  <si>
    <t>электро
снабжения</t>
  </si>
  <si>
    <t>тепло
снабжения</t>
  </si>
  <si>
    <t>газо
снабжения</t>
  </si>
  <si>
    <t>горячего водоснаб
жения</t>
  </si>
  <si>
    <t>водо
отведения</t>
  </si>
  <si>
    <t>кв.м</t>
  </si>
  <si>
    <t>руб.</t>
  </si>
  <si>
    <t>рег. №</t>
  </si>
  <si>
    <t>2</t>
  </si>
  <si>
    <t>3</t>
  </si>
  <si>
    <t>4</t>
  </si>
  <si>
    <t>5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</si>
  <si>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</si>
  <si>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</si>
  <si>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</si>
  <si>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</si>
  <si>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</si>
  <si>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</si>
  <si>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</si>
  <si>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</si>
  <si>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</si>
  <si>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</si>
  <si>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</si>
  <si>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</si>
  <si>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</si>
  <si>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</si>
  <si>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-</t>
  </si>
  <si>
    <t>Счет регионального оператора</t>
  </si>
  <si>
    <t>Кирпичные, постройки 1970-1980 г.г.</t>
  </si>
  <si>
    <t>Кирпичные «Новое строительство», постройки после 1980 г.</t>
  </si>
  <si>
    <t>Дореволюционной постройки, прошедшие капитальный ремонт</t>
  </si>
  <si>
    <t>«Сталинские», постройки 1931-1956 г.г.</t>
  </si>
  <si>
    <t>последнего комплексного капитального ремонта (реконструкции) МКД</t>
  </si>
  <si>
    <t>№
п/п</t>
  </si>
  <si>
    <t>Разработка ПД на проведение капитального ремонта общего имущества
в МКД</t>
  </si>
  <si>
    <t>в том числе</t>
  </si>
  <si>
    <t>фундаменты КП 17.2</t>
  </si>
  <si>
    <t>Ремонт
фундамен
тов КП 17.3</t>
  </si>
  <si>
    <t>Ремонт
фундамен
тов КП 17.5</t>
  </si>
  <si>
    <t>АППЗ КП 17.2</t>
  </si>
  <si>
    <t>Ремонт систем противопо
жарной защиты КП 17.3</t>
  </si>
  <si>
    <t>Ремонт систем противопо КП 17.5
жарной защиты</t>
  </si>
  <si>
    <t>подвалы КП 17.2</t>
  </si>
  <si>
    <t>Ремонт подвальных помещений КП 17.3</t>
  </si>
  <si>
    <t>Ремонт подвальных помещений КП 17.5</t>
  </si>
  <si>
    <t>лифты КП 17.2</t>
  </si>
  <si>
    <t>Ремонт или замена лифтового оборудования, ремонт лифтовых шахт КП 2017.3</t>
  </si>
  <si>
    <t>Ремонт или замена лифтового оборудования, ремонт лифтовых шахт КП 17.5</t>
  </si>
  <si>
    <t>крыши КП 17.2</t>
  </si>
  <si>
    <t>Ремонт крыш КП 17.3</t>
  </si>
  <si>
    <t>Ремонт крыш КП 17.5</t>
  </si>
  <si>
    <t>фасады КП 17.2</t>
  </si>
  <si>
    <t>Ремонт фасадов КП 17.3</t>
  </si>
  <si>
    <t>Ремонт фасадов КП 17.5</t>
  </si>
  <si>
    <t>АВР КП 17.2</t>
  </si>
  <si>
    <t>Ремонт аварийных строительных конструкций КП 17.3</t>
  </si>
  <si>
    <t>Ремонт аварийных строительных конструкций КП 17.5</t>
  </si>
  <si>
    <t>Разработка ПД на проведение капитального ремонта общего имущества в МКД  - фундаменты</t>
  </si>
  <si>
    <t>общая стоимость</t>
  </si>
  <si>
    <t>в 2017 году</t>
  </si>
  <si>
    <t>ЭС КП 17.2</t>
  </si>
  <si>
    <t>электро
снабжения КП 17.3</t>
  </si>
  <si>
    <t>электро
снабжения КП 17.5</t>
  </si>
  <si>
    <t>КП 17.2 тепло</t>
  </si>
  <si>
    <t>КП 17.3 тепло
снабжения</t>
  </si>
  <si>
    <t>тепло
снабжения КП 17.5</t>
  </si>
  <si>
    <t>газ КП 17.2</t>
  </si>
  <si>
    <t>газо
снабжения КП 17.3</t>
  </si>
  <si>
    <t>газо
снабжения КП 17.5</t>
  </si>
  <si>
    <t>ХВС КП 17.2</t>
  </si>
  <si>
    <t>холодного
водоснаб
жения КП 17.3</t>
  </si>
  <si>
    <t>холодного
водоснаб
жения КП 17.5</t>
  </si>
  <si>
    <t xml:space="preserve">холодного
водоснаб
жения </t>
  </si>
  <si>
    <t>ГВС КП 17.2</t>
  </si>
  <si>
    <t>горячего водоснаб
жения КП 17.3</t>
  </si>
  <si>
    <t>горячего водоснаб
жения КП 17.5</t>
  </si>
  <si>
    <t>ВО КП 17.2</t>
  </si>
  <si>
    <t>водо
отведения КП 17.3</t>
  </si>
  <si>
    <t>водо
отведения КП 17.5</t>
  </si>
  <si>
    <t>экономия</t>
  </si>
  <si>
    <t>шт. КП 17.2</t>
  </si>
  <si>
    <t>проект 17.3</t>
  </si>
  <si>
    <t>проект 17.4</t>
  </si>
  <si>
    <t>1</t>
  </si>
  <si>
    <t>6</t>
  </si>
  <si>
    <t>7</t>
  </si>
  <si>
    <t>8</t>
  </si>
  <si>
    <t>20</t>
  </si>
  <si>
    <t>24</t>
  </si>
  <si>
    <t>25</t>
  </si>
  <si>
    <t>26</t>
  </si>
  <si>
    <t>27</t>
  </si>
  <si>
    <t>28</t>
  </si>
  <si>
    <t>29</t>
  </si>
  <si>
    <t>2017</t>
  </si>
  <si>
    <t>Выявленный ОКН</t>
  </si>
  <si>
    <t>1949</t>
  </si>
  <si>
    <t>«Хрущевки» кирпичные, постройки 1957-1970 г.г.</t>
  </si>
  <si>
    <t>012056</t>
  </si>
  <si>
    <t>013745, 013746</t>
  </si>
  <si>
    <t>014288, 014289</t>
  </si>
  <si>
    <t>030545, 030546, 030547, 030548, 030549</t>
  </si>
  <si>
    <t>013267</t>
  </si>
  <si>
    <t>012661, 012662, 012663</t>
  </si>
  <si>
    <t>011501, 011502, 011503</t>
  </si>
  <si>
    <t>011659, 011660</t>
  </si>
  <si>
    <t xml:space="preserve"> 013453, 013454</t>
  </si>
  <si>
    <t>012157, 012158</t>
  </si>
  <si>
    <t>014290, 014291</t>
  </si>
  <si>
    <t xml:space="preserve">                      </t>
  </si>
  <si>
    <t>Аврова ул., д.11, лит.А</t>
  </si>
  <si>
    <t>Бородачева ул., д.8, лит.А</t>
  </si>
  <si>
    <t>Ботаническая ул., д.6 к.1, лит.А</t>
  </si>
  <si>
    <t>Ботаническая ул., д.6 к.2, лит.А</t>
  </si>
  <si>
    <t>Ботаническая ул., д.7 к.1, лит.А</t>
  </si>
  <si>
    <t>Ботаническая ул., д.7 к.2, лит.А</t>
  </si>
  <si>
    <t>Гоголя ул., д.4, лит.А</t>
  </si>
  <si>
    <t>Гостилицкое ш., д.23/1, лит.А</t>
  </si>
  <si>
    <t>Санкт-Петербургский пр., д.33, лит.А</t>
  </si>
  <si>
    <t>Михайловская ул., д.15, лит.А</t>
  </si>
  <si>
    <t>Орловская ул., д.2, лит.А</t>
  </si>
  <si>
    <t>Самсониевская ул., д.7, лит.А</t>
  </si>
  <si>
    <t>Санкт-Петербургское ш., д.69, лит.А</t>
  </si>
  <si>
    <t>Санкт-Петербургское ш., д.82, лит.А</t>
  </si>
  <si>
    <t>Суворовская ул., д.3 к.2, лит.А</t>
  </si>
  <si>
    <t>Суворовская ул., д.5 к.2, лит.А</t>
  </si>
  <si>
    <t>Суворовская ул., д.5 к.3, лит.А</t>
  </si>
  <si>
    <t>Чебышевская ул., д.12 к.1, лит.А</t>
  </si>
  <si>
    <t>Чебышевская ул., д.5 к.1, лит.А</t>
  </si>
  <si>
    <t>Чебышевская ул., д.8 к.1, лит.А</t>
  </si>
  <si>
    <t>Чебышевская ул., д.8 к.2, лит.А</t>
  </si>
  <si>
    <t>Чичеринская ул., д.9 к.2, лит.А</t>
  </si>
  <si>
    <t>Чичеринская ул., д.11 к.1, лит.А</t>
  </si>
  <si>
    <t>Шахматова ул., д.4 к.2, лит.А</t>
  </si>
  <si>
    <t>Дата                       приватизации         первого                  помещения</t>
  </si>
  <si>
    <t>в том числе за счет средств гос. поддержки</t>
  </si>
  <si>
    <t>Ремонт
фундаментов</t>
  </si>
  <si>
    <t>Год проведения капитального ремонта общего имущества
в МКД</t>
  </si>
  <si>
    <t>Способ формирования фонда капитального ремонта общего имущества
в МКД</t>
  </si>
  <si>
    <t>Путешественника Козлова ул.,  д.2/5, лит.А</t>
  </si>
  <si>
    <t>региональной программы капитального ремонта общего имущества в многоквартирных домах, находящихся в обслуживании ООО "ЖКС г. Петродворца", в 2017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</si>
</sst>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7"/>
      <name val="Arial Narrow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Narrow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0" fontId="21" fillId="0" borderId="0"/>
    <xf numFmtId="0" fontId="21" fillId="0" borderId="0"/>
    <xf numFmtId="0" fontId="22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24" fillId="0" borderId="0"/>
  </cellStyleXfs>
  <cellXfs count="51">
    <xf numFmtId="0" fontId="0" fillId="0" borderId="0" xfId="0"/>
    <xf numFmtId="0" fontId="20" fillId="0" borderId="0" xfId="0" applyFont="1" applyFill="1" applyAlignment="1"/>
    <xf numFmtId="49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wrapText="1"/>
    </xf>
    <xf numFmtId="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4" fontId="20" fillId="0" borderId="0" xfId="43" applyNumberFormat="1" applyFont="1" applyFill="1" applyBorder="1" applyAlignment="1">
      <alignment horizontal="right"/>
    </xf>
    <xf numFmtId="4" fontId="20" fillId="0" borderId="0" xfId="0" applyNumberFormat="1" applyFont="1" applyFill="1" applyAlignment="1"/>
    <xf numFmtId="4" fontId="20" fillId="0" borderId="0" xfId="0" applyNumberFormat="1" applyFont="1" applyFill="1" applyAlignment="1">
      <alignment horizontal="right" wrapText="1"/>
    </xf>
    <xf numFmtId="0" fontId="20" fillId="0" borderId="0" xfId="0" applyNumberFormat="1" applyFont="1" applyFill="1" applyAlignment="1">
      <alignment horizontal="right" wrapText="1"/>
    </xf>
    <xf numFmtId="3" fontId="20" fillId="0" borderId="0" xfId="0" applyNumberFormat="1" applyFont="1" applyFill="1" applyAlignment="1">
      <alignment horizontal="center"/>
    </xf>
    <xf numFmtId="4" fontId="20" fillId="0" borderId="0" xfId="0" applyNumberFormat="1" applyFont="1" applyFill="1"/>
    <xf numFmtId="0" fontId="20" fillId="0" borderId="0" xfId="0" applyFont="1" applyFill="1"/>
    <xf numFmtId="49" fontId="20" fillId="0" borderId="0" xfId="0" applyNumberFormat="1" applyFont="1" applyFill="1" applyAlignment="1">
      <alignment horizontal="center"/>
    </xf>
    <xf numFmtId="4" fontId="20" fillId="0" borderId="0" xfId="0" applyNumberFormat="1" applyFont="1" applyFill="1" applyAlignment="1">
      <alignment horizontal="left" wrapText="1"/>
    </xf>
    <xf numFmtId="4" fontId="20" fillId="0" borderId="0" xfId="0" applyNumberFormat="1" applyFont="1" applyFill="1" applyBorder="1" applyAlignment="1">
      <alignment horizontal="right"/>
    </xf>
    <xf numFmtId="4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center" wrapText="1"/>
    </xf>
    <xf numFmtId="49" fontId="27" fillId="0" borderId="10" xfId="43" applyNumberFormat="1" applyFont="1" applyFill="1" applyBorder="1" applyAlignment="1">
      <alignment horizontal="center" vertical="center" wrapText="1"/>
    </xf>
    <xf numFmtId="49" fontId="27" fillId="0" borderId="10" xfId="47" applyNumberFormat="1" applyFont="1" applyFill="1" applyBorder="1" applyAlignment="1">
      <alignment horizontal="center" vertical="center" wrapText="1"/>
    </xf>
    <xf numFmtId="0" fontId="26" fillId="0" borderId="10" xfId="43" applyFont="1" applyFill="1" applyBorder="1" applyAlignment="1">
      <alignment horizontal="left" vertical="center" wrapText="1"/>
    </xf>
    <xf numFmtId="0" fontId="26" fillId="0" borderId="10" xfId="43" applyFont="1" applyFill="1" applyBorder="1" applyAlignment="1">
      <alignment horizontal="center" vertical="center"/>
    </xf>
    <xf numFmtId="4" fontId="28" fillId="33" borderId="10" xfId="49" applyNumberFormat="1" applyFont="1" applyFill="1" applyBorder="1" applyAlignment="1">
      <alignment horizontal="center" vertical="center"/>
    </xf>
    <xf numFmtId="4" fontId="26" fillId="0" borderId="10" xfId="43" applyNumberFormat="1" applyFont="1" applyFill="1" applyBorder="1" applyAlignment="1">
      <alignment horizontal="center" vertical="center"/>
    </xf>
    <xf numFmtId="14" fontId="26" fillId="0" borderId="10" xfId="43" applyNumberFormat="1" applyFont="1" applyFill="1" applyBorder="1" applyAlignment="1">
      <alignment horizontal="center" vertical="center"/>
    </xf>
    <xf numFmtId="4" fontId="26" fillId="0" borderId="10" xfId="43" applyNumberFormat="1" applyFont="1" applyFill="1" applyBorder="1" applyAlignment="1">
      <alignment horizontal="right"/>
    </xf>
    <xf numFmtId="4" fontId="26" fillId="0" borderId="10" xfId="0" applyNumberFormat="1" applyFont="1" applyFill="1" applyBorder="1" applyAlignment="1">
      <alignment horizontal="right" wrapText="1"/>
    </xf>
    <xf numFmtId="4" fontId="26" fillId="0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wrapText="1"/>
    </xf>
    <xf numFmtId="4" fontId="26" fillId="0" borderId="10" xfId="0" applyNumberFormat="1" applyFont="1" applyFill="1" applyBorder="1" applyAlignment="1">
      <alignment horizontal="left" vertical="center" wrapText="1"/>
    </xf>
    <xf numFmtId="4" fontId="28" fillId="0" borderId="10" xfId="49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right" vertical="center" wrapText="1"/>
    </xf>
    <xf numFmtId="4" fontId="26" fillId="0" borderId="10" xfId="43" applyNumberFormat="1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>
      <alignment horizontal="right" vertical="center" wrapText="1"/>
    </xf>
    <xf numFmtId="49" fontId="29" fillId="0" borderId="0" xfId="0" applyNumberFormat="1" applyFont="1" applyFill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4" fontId="27" fillId="0" borderId="10" xfId="43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0" xfId="43" applyNumberFormat="1" applyFont="1" applyFill="1" applyBorder="1" applyAlignment="1">
      <alignment horizontal="center" vertical="center" wrapText="1"/>
    </xf>
  </cellXfs>
  <cellStyles count="50">
    <cellStyle name="20% - Акцент1 2" xfId="20"/>
    <cellStyle name="20% - Акцент2 2" xfId="24"/>
    <cellStyle name="20% - Акцент3 2" xfId="28"/>
    <cellStyle name="20% - Акцент4 2" xfId="32"/>
    <cellStyle name="20% - Акцент5 2" xfId="36"/>
    <cellStyle name="20% - Акцент6 2" xfId="40"/>
    <cellStyle name="40% - Акцент1 2" xfId="21"/>
    <cellStyle name="40% - Акцент2 2" xfId="25"/>
    <cellStyle name="40% - Акцент3 2" xfId="29"/>
    <cellStyle name="40% - Акцент4 2" xfId="33"/>
    <cellStyle name="40% - Акцент5 2" xfId="37"/>
    <cellStyle name="40% - Акцент6 2" xfId="41"/>
    <cellStyle name="60% - Акцент1 2" xfId="22"/>
    <cellStyle name="60% - Акцент2 2" xfId="26"/>
    <cellStyle name="60% - Акцент3 2" xfId="30"/>
    <cellStyle name="60% - Акцент4 2" xfId="34"/>
    <cellStyle name="60% - Акцент5 2" xfId="38"/>
    <cellStyle name="60% - Акцент6 2" xfId="42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10"/>
    <cellStyle name="Вывод 2" xfId="11"/>
    <cellStyle name="Вычисление 2" xfId="12"/>
    <cellStyle name="Заголовок 1 2" xfId="3"/>
    <cellStyle name="Заголовок 2 2" xfId="4"/>
    <cellStyle name="Заголовок 3 2" xfId="5"/>
    <cellStyle name="Заголовок 4 2" xfId="6"/>
    <cellStyle name="Итог 2" xfId="18"/>
    <cellStyle name="Контрольная ячейка 2" xfId="14"/>
    <cellStyle name="Название" xfId="1" builtinId="15" customBuiltin="1"/>
    <cellStyle name="Нейтральный 2" xfId="9"/>
    <cellStyle name="Обычный" xfId="0" builtinId="0"/>
    <cellStyle name="Обычный 11" xfId="45"/>
    <cellStyle name="Обычный 11 2" xfId="46"/>
    <cellStyle name="Обычный 11 2 2" xfId="48"/>
    <cellStyle name="Обычный 2" xfId="43"/>
    <cellStyle name="Обычный 3" xfId="44"/>
    <cellStyle name="Обычный 4" xfId="2"/>
    <cellStyle name="Обычный_Лист1" xfId="49"/>
    <cellStyle name="Плохой 2" xfId="8"/>
    <cellStyle name="Пояснение 2" xfId="17"/>
    <cellStyle name="Примечание 2" xfId="16"/>
    <cellStyle name="Связанная ячейка 2" xfId="13"/>
    <cellStyle name="Текст предупреждения 2" xfId="15"/>
    <cellStyle name="Финансовый 2" xfId="47"/>
    <cellStyle name="Хороший 2" xfId="7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D137"/>
  <sheetViews>
    <sheetView tabSelected="1" topLeftCell="B1" workbookViewId="0">
      <selection activeCell="AV10" sqref="AV10"/>
    </sheetView>
  </sheetViews>
  <sheetFormatPr defaultColWidth="14.42578125" defaultRowHeight="11.25" x14ac:dyDescent="0.25"/>
  <cols>
    <col min="1" max="1" width="6.5703125" style="1" hidden="1" customWidth="1"/>
    <col min="2" max="2" width="4" style="15" customWidth="1"/>
    <col min="3" max="3" width="34.7109375" style="16" customWidth="1"/>
    <col min="4" max="4" width="12.5703125" style="6" customWidth="1"/>
    <col min="5" max="5" width="14.140625" style="15" customWidth="1"/>
    <col min="6" max="6" width="32.5703125" style="1" customWidth="1"/>
    <col min="7" max="7" width="9.5703125" style="6" customWidth="1"/>
    <col min="8" max="8" width="10.42578125" style="6" customWidth="1"/>
    <col min="9" max="9" width="12.28515625" style="7" customWidth="1"/>
    <col min="10" max="10" width="11.5703125" style="18" customWidth="1"/>
    <col min="11" max="12" width="11.42578125" style="18" customWidth="1"/>
    <col min="13" max="13" width="11" style="18" customWidth="1"/>
    <col min="14" max="14" width="11.5703125" style="18" hidden="1" customWidth="1"/>
    <col min="15" max="15" width="7.85546875" style="4" hidden="1" customWidth="1"/>
    <col min="16" max="17" width="11.5703125" style="4" hidden="1" customWidth="1"/>
    <col min="18" max="18" width="9.7109375" style="4" customWidth="1"/>
    <col min="19" max="19" width="7.85546875" style="4" hidden="1" customWidth="1"/>
    <col min="20" max="20" width="8.7109375" style="4" hidden="1" customWidth="1"/>
    <col min="21" max="22" width="10.85546875" style="4" hidden="1" customWidth="1"/>
    <col min="23" max="23" width="9.85546875" style="4" customWidth="1"/>
    <col min="24" max="24" width="8.7109375" style="4" hidden="1" customWidth="1"/>
    <col min="25" max="25" width="7.85546875" style="4" hidden="1" customWidth="1"/>
    <col min="26" max="26" width="3.7109375" style="4" hidden="1" customWidth="1"/>
    <col min="27" max="27" width="11" style="4" hidden="1" customWidth="1"/>
    <col min="28" max="28" width="10.42578125" style="4" customWidth="1"/>
    <col min="29" max="32" width="7.85546875" style="4" hidden="1" customWidth="1"/>
    <col min="33" max="33" width="9.28515625" style="4" customWidth="1"/>
    <col min="34" max="37" width="7.85546875" style="4" hidden="1" customWidth="1"/>
    <col min="38" max="38" width="9.140625" style="4" customWidth="1"/>
    <col min="39" max="42" width="7.85546875" style="4" hidden="1" customWidth="1"/>
    <col min="43" max="43" width="9.42578125" style="4" customWidth="1"/>
    <col min="44" max="44" width="7.85546875" style="4" hidden="1" customWidth="1"/>
    <col min="45" max="45" width="7.28515625" style="4" hidden="1" customWidth="1"/>
    <col min="46" max="47" width="8.85546875" style="4" hidden="1" customWidth="1"/>
    <col min="48" max="48" width="11.85546875" style="4" customWidth="1"/>
    <col min="49" max="51" width="7.28515625" style="4" hidden="1" customWidth="1"/>
    <col min="52" max="52" width="8.85546875" style="4" hidden="1" customWidth="1"/>
    <col min="53" max="53" width="10" style="4" customWidth="1"/>
    <col min="54" max="54" width="13.42578125" style="4" hidden="1" customWidth="1"/>
    <col min="55" max="56" width="7.85546875" style="4" hidden="1" customWidth="1"/>
    <col min="57" max="57" width="11.28515625" style="4" customWidth="1"/>
    <col min="58" max="58" width="7.85546875" style="4" hidden="1" customWidth="1"/>
    <col min="59" max="59" width="8.7109375" style="18" hidden="1" customWidth="1"/>
    <col min="60" max="61" width="10.140625" style="18" hidden="1" customWidth="1"/>
    <col min="62" max="62" width="11.85546875" style="10" customWidth="1"/>
    <col min="63" max="63" width="9.42578125" style="11" customWidth="1"/>
    <col min="64" max="64" width="7.28515625" style="10" hidden="1" customWidth="1"/>
    <col min="65" max="66" width="8.7109375" style="4" hidden="1" customWidth="1"/>
    <col min="67" max="67" width="10.7109375" style="4" hidden="1" customWidth="1"/>
    <col min="68" max="68" width="12" style="4" customWidth="1"/>
    <col min="69" max="70" width="8.7109375" style="4" hidden="1" customWidth="1"/>
    <col min="71" max="72" width="10.85546875" style="4" hidden="1" customWidth="1"/>
    <col min="73" max="73" width="9.85546875" style="4" customWidth="1"/>
    <col min="74" max="77" width="8.7109375" style="4" hidden="1" customWidth="1"/>
    <col min="78" max="78" width="12.7109375" style="4" customWidth="1"/>
    <col min="79" max="79" width="8.7109375" style="4" hidden="1" customWidth="1"/>
    <col min="80" max="80" width="13.28515625" style="4" customWidth="1"/>
    <col min="81" max="81" width="7" style="12" hidden="1" customWidth="1"/>
    <col min="82" max="84" width="9" style="4" hidden="1" customWidth="1"/>
    <col min="85" max="85" width="7" style="12" hidden="1" customWidth="1"/>
    <col min="86" max="88" width="9" style="4" hidden="1" customWidth="1"/>
    <col min="89" max="89" width="7" style="12" hidden="1" customWidth="1"/>
    <col min="90" max="92" width="8.28515625" style="4" hidden="1" customWidth="1"/>
    <col min="93" max="93" width="7" style="12" hidden="1" customWidth="1"/>
    <col min="94" max="96" width="8.28515625" style="4" hidden="1" customWidth="1"/>
    <col min="97" max="97" width="7" style="12" hidden="1" customWidth="1"/>
    <col min="98" max="100" width="7.28515625" style="4" hidden="1" customWidth="1"/>
    <col min="101" max="101" width="7" style="12" hidden="1" customWidth="1"/>
    <col min="102" max="104" width="8.28515625" style="4" hidden="1" customWidth="1"/>
    <col min="105" max="105" width="7" style="12" hidden="1" customWidth="1"/>
    <col min="106" max="108" width="8.28515625" style="4" hidden="1" customWidth="1"/>
    <col min="109" max="109" width="7" style="12" hidden="1" customWidth="1"/>
    <col min="110" max="112" width="9" style="4" hidden="1" customWidth="1"/>
    <col min="113" max="113" width="7" style="12" hidden="1" customWidth="1"/>
    <col min="114" max="116" width="9" style="4" hidden="1" customWidth="1"/>
    <col min="117" max="117" width="7" style="12" hidden="1" customWidth="1"/>
    <col min="118" max="120" width="9" style="4" hidden="1" customWidth="1"/>
    <col min="121" max="121" width="7" style="12" hidden="1" customWidth="1"/>
    <col min="122" max="124" width="9" style="4" hidden="1" customWidth="1"/>
    <col min="125" max="125" width="7" style="12" hidden="1" customWidth="1"/>
    <col min="126" max="128" width="9.7109375" style="4" hidden="1" customWidth="1"/>
    <col min="129" max="129" width="7" style="12" hidden="1" customWidth="1"/>
    <col min="130" max="132" width="9" style="4" hidden="1" customWidth="1"/>
    <col min="133" max="133" width="12.140625" style="15" customWidth="1"/>
    <col min="134" max="134" width="13.7109375" style="19" customWidth="1"/>
    <col min="135" max="16384" width="14.42578125" style="1"/>
  </cols>
  <sheetData>
    <row r="1" spans="1:134" ht="20.100000000000001" customHeight="1" x14ac:dyDescent="0.3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</row>
    <row r="2" spans="1:134" ht="18.75" x14ac:dyDescent="0.3">
      <c r="B2" s="45" t="s">
        <v>170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</row>
    <row r="3" spans="1:134" ht="15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</row>
    <row r="4" spans="1:134" s="3" customFormat="1" ht="20.25" customHeight="1" x14ac:dyDescent="0.25">
      <c r="A4" s="2"/>
      <c r="B4" s="46" t="s">
        <v>63</v>
      </c>
      <c r="C4" s="46" t="s">
        <v>1</v>
      </c>
      <c r="D4" s="46" t="s">
        <v>2</v>
      </c>
      <c r="E4" s="46"/>
      <c r="F4" s="46" t="s">
        <v>3</v>
      </c>
      <c r="G4" s="46" t="s">
        <v>4</v>
      </c>
      <c r="H4" s="46"/>
      <c r="I4" s="46" t="s">
        <v>164</v>
      </c>
      <c r="J4" s="47" t="s">
        <v>5</v>
      </c>
      <c r="K4" s="47"/>
      <c r="L4" s="47"/>
      <c r="M4" s="47"/>
      <c r="N4" s="22"/>
      <c r="O4" s="23"/>
      <c r="P4" s="24" t="s">
        <v>6</v>
      </c>
      <c r="Q4" s="24"/>
      <c r="R4" s="46" t="s">
        <v>6</v>
      </c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23"/>
      <c r="CB4" s="46" t="s">
        <v>64</v>
      </c>
      <c r="CC4" s="46" t="s">
        <v>65</v>
      </c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 t="s">
        <v>167</v>
      </c>
      <c r="ED4" s="46" t="s">
        <v>168</v>
      </c>
    </row>
    <row r="5" spans="1:134" s="3" customFormat="1" ht="51" customHeight="1" x14ac:dyDescent="0.25">
      <c r="A5" s="2"/>
      <c r="B5" s="46"/>
      <c r="C5" s="46"/>
      <c r="D5" s="46" t="s">
        <v>19</v>
      </c>
      <c r="E5" s="46" t="s">
        <v>62</v>
      </c>
      <c r="F5" s="46"/>
      <c r="G5" s="46" t="s">
        <v>20</v>
      </c>
      <c r="H5" s="46" t="s">
        <v>21</v>
      </c>
      <c r="I5" s="46"/>
      <c r="J5" s="46" t="s">
        <v>20</v>
      </c>
      <c r="K5" s="46" t="s">
        <v>165</v>
      </c>
      <c r="L5" s="46" t="s">
        <v>22</v>
      </c>
      <c r="M5" s="46"/>
      <c r="N5" s="24"/>
      <c r="O5" s="23"/>
      <c r="P5" s="24" t="s">
        <v>23</v>
      </c>
      <c r="Q5" s="24"/>
      <c r="R5" s="46" t="s">
        <v>23</v>
      </c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23"/>
      <c r="AS5" s="24" t="s">
        <v>66</v>
      </c>
      <c r="AT5" s="24" t="s">
        <v>67</v>
      </c>
      <c r="AU5" s="48" t="s">
        <v>68</v>
      </c>
      <c r="AV5" s="46" t="s">
        <v>166</v>
      </c>
      <c r="AW5" s="23"/>
      <c r="AX5" s="24" t="s">
        <v>69</v>
      </c>
      <c r="AY5" s="24" t="s">
        <v>70</v>
      </c>
      <c r="AZ5" s="48" t="s">
        <v>71</v>
      </c>
      <c r="BA5" s="46" t="s">
        <v>24</v>
      </c>
      <c r="BB5" s="24" t="s">
        <v>72</v>
      </c>
      <c r="BC5" s="24" t="s">
        <v>73</v>
      </c>
      <c r="BD5" s="48" t="s">
        <v>74</v>
      </c>
      <c r="BE5" s="46" t="s">
        <v>25</v>
      </c>
      <c r="BF5" s="23"/>
      <c r="BG5" s="24" t="s">
        <v>75</v>
      </c>
      <c r="BH5" s="48" t="s">
        <v>76</v>
      </c>
      <c r="BI5" s="48" t="s">
        <v>77</v>
      </c>
      <c r="BJ5" s="46" t="s">
        <v>26</v>
      </c>
      <c r="BK5" s="46"/>
      <c r="BL5" s="23"/>
      <c r="BM5" s="24" t="s">
        <v>78</v>
      </c>
      <c r="BN5" s="24" t="s">
        <v>79</v>
      </c>
      <c r="BO5" s="46" t="s">
        <v>80</v>
      </c>
      <c r="BP5" s="46" t="s">
        <v>27</v>
      </c>
      <c r="BQ5" s="23"/>
      <c r="BR5" s="24" t="s">
        <v>81</v>
      </c>
      <c r="BS5" s="24" t="s">
        <v>82</v>
      </c>
      <c r="BT5" s="46" t="s">
        <v>83</v>
      </c>
      <c r="BU5" s="46" t="s">
        <v>28</v>
      </c>
      <c r="BV5" s="23"/>
      <c r="BW5" s="24" t="s">
        <v>84</v>
      </c>
      <c r="BX5" s="24" t="s">
        <v>85</v>
      </c>
      <c r="BY5" s="46" t="s">
        <v>86</v>
      </c>
      <c r="BZ5" s="46" t="s">
        <v>29</v>
      </c>
      <c r="CA5" s="23"/>
      <c r="CB5" s="46"/>
      <c r="CC5" s="50" t="s">
        <v>7</v>
      </c>
      <c r="CD5" s="50"/>
      <c r="CE5" s="50"/>
      <c r="CF5" s="50"/>
      <c r="CG5" s="50" t="s">
        <v>8</v>
      </c>
      <c r="CH5" s="50"/>
      <c r="CI5" s="50"/>
      <c r="CJ5" s="50"/>
      <c r="CK5" s="50" t="s">
        <v>87</v>
      </c>
      <c r="CL5" s="50"/>
      <c r="CM5" s="50"/>
      <c r="CN5" s="50"/>
      <c r="CO5" s="50" t="s">
        <v>9</v>
      </c>
      <c r="CP5" s="50"/>
      <c r="CQ5" s="50"/>
      <c r="CR5" s="50"/>
      <c r="CS5" s="50" t="s">
        <v>10</v>
      </c>
      <c r="CT5" s="50"/>
      <c r="CU5" s="50"/>
      <c r="CV5" s="50"/>
      <c r="CW5" s="50" t="s">
        <v>11</v>
      </c>
      <c r="CX5" s="50"/>
      <c r="CY5" s="50"/>
      <c r="CZ5" s="50"/>
      <c r="DA5" s="50" t="s">
        <v>12</v>
      </c>
      <c r="DB5" s="50"/>
      <c r="DC5" s="50"/>
      <c r="DD5" s="50"/>
      <c r="DE5" s="50" t="s">
        <v>13</v>
      </c>
      <c r="DF5" s="50"/>
      <c r="DG5" s="50"/>
      <c r="DH5" s="50"/>
      <c r="DI5" s="50" t="s">
        <v>14</v>
      </c>
      <c r="DJ5" s="50"/>
      <c r="DK5" s="50"/>
      <c r="DL5" s="50"/>
      <c r="DM5" s="50" t="s">
        <v>15</v>
      </c>
      <c r="DN5" s="50"/>
      <c r="DO5" s="50"/>
      <c r="DP5" s="50"/>
      <c r="DQ5" s="50" t="s">
        <v>16</v>
      </c>
      <c r="DR5" s="50"/>
      <c r="DS5" s="50"/>
      <c r="DT5" s="50"/>
      <c r="DU5" s="50" t="s">
        <v>17</v>
      </c>
      <c r="DV5" s="50"/>
      <c r="DW5" s="50"/>
      <c r="DX5" s="50"/>
      <c r="DY5" s="50" t="s">
        <v>18</v>
      </c>
      <c r="DZ5" s="50"/>
      <c r="EA5" s="50"/>
      <c r="EB5" s="50"/>
      <c r="EC5" s="46"/>
      <c r="ED5" s="46"/>
    </row>
    <row r="6" spans="1:134" s="3" customFormat="1" ht="53.25" customHeight="1" x14ac:dyDescent="0.25">
      <c r="A6" s="2"/>
      <c r="B6" s="46"/>
      <c r="C6" s="46"/>
      <c r="D6" s="46"/>
      <c r="E6" s="46"/>
      <c r="F6" s="46"/>
      <c r="G6" s="46"/>
      <c r="H6" s="46"/>
      <c r="I6" s="46"/>
      <c r="J6" s="46"/>
      <c r="K6" s="46"/>
      <c r="L6" s="23" t="s">
        <v>88</v>
      </c>
      <c r="M6" s="23" t="s">
        <v>89</v>
      </c>
      <c r="N6" s="23"/>
      <c r="O6" s="23" t="s">
        <v>90</v>
      </c>
      <c r="P6" s="23" t="s">
        <v>91</v>
      </c>
      <c r="Q6" s="23" t="s">
        <v>92</v>
      </c>
      <c r="R6" s="23" t="s">
        <v>30</v>
      </c>
      <c r="S6" s="23"/>
      <c r="T6" s="23" t="s">
        <v>93</v>
      </c>
      <c r="U6" s="23" t="s">
        <v>94</v>
      </c>
      <c r="V6" s="23" t="s">
        <v>95</v>
      </c>
      <c r="W6" s="23" t="s">
        <v>31</v>
      </c>
      <c r="X6" s="23"/>
      <c r="Y6" s="23" t="s">
        <v>96</v>
      </c>
      <c r="Z6" s="23" t="s">
        <v>97</v>
      </c>
      <c r="AA6" s="23" t="s">
        <v>98</v>
      </c>
      <c r="AB6" s="23" t="s">
        <v>32</v>
      </c>
      <c r="AC6" s="23"/>
      <c r="AD6" s="23" t="s">
        <v>99</v>
      </c>
      <c r="AE6" s="23" t="s">
        <v>100</v>
      </c>
      <c r="AF6" s="23" t="s">
        <v>101</v>
      </c>
      <c r="AG6" s="23" t="s">
        <v>102</v>
      </c>
      <c r="AH6" s="23"/>
      <c r="AI6" s="23" t="s">
        <v>103</v>
      </c>
      <c r="AJ6" s="23" t="s">
        <v>104</v>
      </c>
      <c r="AK6" s="23" t="s">
        <v>105</v>
      </c>
      <c r="AL6" s="23" t="s">
        <v>33</v>
      </c>
      <c r="AM6" s="23"/>
      <c r="AN6" s="23" t="s">
        <v>106</v>
      </c>
      <c r="AO6" s="23" t="s">
        <v>107</v>
      </c>
      <c r="AP6" s="23" t="s">
        <v>108</v>
      </c>
      <c r="AQ6" s="23" t="s">
        <v>34</v>
      </c>
      <c r="AR6" s="23"/>
      <c r="AS6" s="24"/>
      <c r="AT6" s="24"/>
      <c r="AU6" s="49"/>
      <c r="AV6" s="46"/>
      <c r="AW6" s="23"/>
      <c r="AX6" s="24"/>
      <c r="AY6" s="24"/>
      <c r="AZ6" s="49"/>
      <c r="BA6" s="46"/>
      <c r="BB6" s="24"/>
      <c r="BC6" s="24"/>
      <c r="BD6" s="49"/>
      <c r="BE6" s="46"/>
      <c r="BF6" s="23"/>
      <c r="BG6" s="24"/>
      <c r="BH6" s="49"/>
      <c r="BI6" s="49"/>
      <c r="BJ6" s="46"/>
      <c r="BK6" s="46"/>
      <c r="BL6" s="23"/>
      <c r="BM6" s="24"/>
      <c r="BN6" s="24"/>
      <c r="BO6" s="46"/>
      <c r="BP6" s="46"/>
      <c r="BQ6" s="23"/>
      <c r="BR6" s="24"/>
      <c r="BS6" s="24"/>
      <c r="BT6" s="46"/>
      <c r="BU6" s="46"/>
      <c r="BV6" s="23"/>
      <c r="BW6" s="24"/>
      <c r="BX6" s="24"/>
      <c r="BY6" s="46"/>
      <c r="BZ6" s="46"/>
      <c r="CA6" s="23"/>
      <c r="CB6" s="46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46"/>
      <c r="ED6" s="46"/>
    </row>
    <row r="7" spans="1:134" s="3" customFormat="1" ht="55.5" customHeight="1" x14ac:dyDescent="0.25">
      <c r="A7" s="2"/>
      <c r="B7" s="46"/>
      <c r="C7" s="46"/>
      <c r="D7" s="46"/>
      <c r="E7" s="46"/>
      <c r="F7" s="46"/>
      <c r="G7" s="23" t="s">
        <v>35</v>
      </c>
      <c r="H7" s="23" t="s">
        <v>35</v>
      </c>
      <c r="I7" s="46"/>
      <c r="J7" s="23" t="s">
        <v>36</v>
      </c>
      <c r="K7" s="23" t="s">
        <v>36</v>
      </c>
      <c r="L7" s="23" t="s">
        <v>36</v>
      </c>
      <c r="M7" s="23" t="s">
        <v>36</v>
      </c>
      <c r="N7" s="23"/>
      <c r="O7" s="23" t="s">
        <v>36</v>
      </c>
      <c r="P7" s="23" t="s">
        <v>36</v>
      </c>
      <c r="Q7" s="23" t="s">
        <v>36</v>
      </c>
      <c r="R7" s="23" t="s">
        <v>36</v>
      </c>
      <c r="S7" s="23" t="s">
        <v>109</v>
      </c>
      <c r="T7" s="23" t="s">
        <v>36</v>
      </c>
      <c r="U7" s="23" t="s">
        <v>36</v>
      </c>
      <c r="V7" s="23" t="s">
        <v>36</v>
      </c>
      <c r="W7" s="23" t="s">
        <v>36</v>
      </c>
      <c r="X7" s="23" t="s">
        <v>109</v>
      </c>
      <c r="Y7" s="23" t="s">
        <v>36</v>
      </c>
      <c r="Z7" s="23" t="s">
        <v>36</v>
      </c>
      <c r="AA7" s="23" t="s">
        <v>36</v>
      </c>
      <c r="AB7" s="23" t="s">
        <v>36</v>
      </c>
      <c r="AC7" s="23" t="s">
        <v>109</v>
      </c>
      <c r="AD7" s="23" t="s">
        <v>36</v>
      </c>
      <c r="AE7" s="23" t="s">
        <v>36</v>
      </c>
      <c r="AF7" s="23" t="s">
        <v>36</v>
      </c>
      <c r="AG7" s="23" t="s">
        <v>36</v>
      </c>
      <c r="AH7" s="23" t="s">
        <v>109</v>
      </c>
      <c r="AI7" s="23" t="s">
        <v>36</v>
      </c>
      <c r="AJ7" s="23" t="s">
        <v>36</v>
      </c>
      <c r="AK7" s="23" t="s">
        <v>36</v>
      </c>
      <c r="AL7" s="23" t="s">
        <v>36</v>
      </c>
      <c r="AM7" s="23" t="s">
        <v>109</v>
      </c>
      <c r="AN7" s="23" t="s">
        <v>36</v>
      </c>
      <c r="AO7" s="23" t="s">
        <v>36</v>
      </c>
      <c r="AP7" s="23" t="s">
        <v>36</v>
      </c>
      <c r="AQ7" s="23" t="s">
        <v>36</v>
      </c>
      <c r="AR7" s="23" t="s">
        <v>109</v>
      </c>
      <c r="AS7" s="23" t="s">
        <v>36</v>
      </c>
      <c r="AT7" s="23" t="s">
        <v>36</v>
      </c>
      <c r="AU7" s="23" t="s">
        <v>36</v>
      </c>
      <c r="AV7" s="23" t="s">
        <v>36</v>
      </c>
      <c r="AW7" s="23" t="s">
        <v>109</v>
      </c>
      <c r="AX7" s="23" t="s">
        <v>36</v>
      </c>
      <c r="AY7" s="23" t="s">
        <v>36</v>
      </c>
      <c r="AZ7" s="23" t="s">
        <v>36</v>
      </c>
      <c r="BA7" s="23" t="s">
        <v>36</v>
      </c>
      <c r="BB7" s="23" t="s">
        <v>109</v>
      </c>
      <c r="BC7" s="23" t="s">
        <v>36</v>
      </c>
      <c r="BD7" s="23" t="s">
        <v>36</v>
      </c>
      <c r="BE7" s="23" t="s">
        <v>36</v>
      </c>
      <c r="BF7" s="23" t="s">
        <v>109</v>
      </c>
      <c r="BG7" s="23" t="s">
        <v>36</v>
      </c>
      <c r="BH7" s="23" t="s">
        <v>36</v>
      </c>
      <c r="BI7" s="23" t="s">
        <v>36</v>
      </c>
      <c r="BJ7" s="23" t="s">
        <v>36</v>
      </c>
      <c r="BK7" s="23" t="s">
        <v>37</v>
      </c>
      <c r="BL7" s="23" t="s">
        <v>109</v>
      </c>
      <c r="BM7" s="23" t="s">
        <v>36</v>
      </c>
      <c r="BN7" s="23" t="s">
        <v>36</v>
      </c>
      <c r="BO7" s="23" t="s">
        <v>36</v>
      </c>
      <c r="BP7" s="23" t="s">
        <v>36</v>
      </c>
      <c r="BQ7" s="23" t="s">
        <v>109</v>
      </c>
      <c r="BR7" s="23" t="s">
        <v>36</v>
      </c>
      <c r="BS7" s="23" t="s">
        <v>36</v>
      </c>
      <c r="BT7" s="23" t="s">
        <v>36</v>
      </c>
      <c r="BU7" s="23" t="s">
        <v>36</v>
      </c>
      <c r="BV7" s="23" t="s">
        <v>109</v>
      </c>
      <c r="BW7" s="23" t="s">
        <v>36</v>
      </c>
      <c r="BX7" s="23" t="s">
        <v>36</v>
      </c>
      <c r="BY7" s="23" t="s">
        <v>36</v>
      </c>
      <c r="BZ7" s="23" t="s">
        <v>36</v>
      </c>
      <c r="CA7" s="23" t="s">
        <v>109</v>
      </c>
      <c r="CB7" s="23" t="s">
        <v>36</v>
      </c>
      <c r="CC7" s="25" t="s">
        <v>110</v>
      </c>
      <c r="CD7" s="26" t="s">
        <v>111</v>
      </c>
      <c r="CE7" s="23" t="s">
        <v>112</v>
      </c>
      <c r="CF7" s="23" t="s">
        <v>109</v>
      </c>
      <c r="CG7" s="25" t="s">
        <v>110</v>
      </c>
      <c r="CH7" s="26" t="s">
        <v>111</v>
      </c>
      <c r="CI7" s="23" t="s">
        <v>112</v>
      </c>
      <c r="CJ7" s="23" t="s">
        <v>109</v>
      </c>
      <c r="CK7" s="25" t="s">
        <v>110</v>
      </c>
      <c r="CL7" s="26" t="s">
        <v>111</v>
      </c>
      <c r="CM7" s="23" t="s">
        <v>112</v>
      </c>
      <c r="CN7" s="23" t="s">
        <v>109</v>
      </c>
      <c r="CO7" s="25" t="s">
        <v>110</v>
      </c>
      <c r="CP7" s="26" t="s">
        <v>111</v>
      </c>
      <c r="CQ7" s="23" t="s">
        <v>112</v>
      </c>
      <c r="CR7" s="23" t="s">
        <v>109</v>
      </c>
      <c r="CS7" s="25" t="s">
        <v>110</v>
      </c>
      <c r="CT7" s="25" t="s">
        <v>111</v>
      </c>
      <c r="CU7" s="23" t="s">
        <v>112</v>
      </c>
      <c r="CV7" s="23" t="s">
        <v>109</v>
      </c>
      <c r="CW7" s="25" t="s">
        <v>110</v>
      </c>
      <c r="CX7" s="26" t="s">
        <v>111</v>
      </c>
      <c r="CY7" s="23" t="s">
        <v>112</v>
      </c>
      <c r="CZ7" s="23" t="s">
        <v>109</v>
      </c>
      <c r="DA7" s="25" t="s">
        <v>110</v>
      </c>
      <c r="DB7" s="26" t="s">
        <v>111</v>
      </c>
      <c r="DC7" s="23" t="s">
        <v>112</v>
      </c>
      <c r="DD7" s="23" t="s">
        <v>109</v>
      </c>
      <c r="DE7" s="25" t="s">
        <v>110</v>
      </c>
      <c r="DF7" s="26" t="s">
        <v>111</v>
      </c>
      <c r="DG7" s="23" t="s">
        <v>112</v>
      </c>
      <c r="DH7" s="23" t="s">
        <v>109</v>
      </c>
      <c r="DI7" s="25" t="s">
        <v>110</v>
      </c>
      <c r="DJ7" s="26" t="s">
        <v>111</v>
      </c>
      <c r="DK7" s="23" t="s">
        <v>112</v>
      </c>
      <c r="DL7" s="23" t="s">
        <v>109</v>
      </c>
      <c r="DM7" s="25" t="s">
        <v>110</v>
      </c>
      <c r="DN7" s="26" t="s">
        <v>111</v>
      </c>
      <c r="DO7" s="23" t="s">
        <v>112</v>
      </c>
      <c r="DP7" s="23" t="s">
        <v>109</v>
      </c>
      <c r="DQ7" s="25" t="s">
        <v>110</v>
      </c>
      <c r="DR7" s="26" t="s">
        <v>111</v>
      </c>
      <c r="DS7" s="23" t="s">
        <v>112</v>
      </c>
      <c r="DT7" s="23" t="s">
        <v>109</v>
      </c>
      <c r="DU7" s="26" t="s">
        <v>110</v>
      </c>
      <c r="DV7" s="26" t="s">
        <v>111</v>
      </c>
      <c r="DW7" s="23" t="s">
        <v>112</v>
      </c>
      <c r="DX7" s="23" t="s">
        <v>109</v>
      </c>
      <c r="DY7" s="25" t="s">
        <v>110</v>
      </c>
      <c r="DZ7" s="26" t="s">
        <v>111</v>
      </c>
      <c r="EA7" s="23" t="s">
        <v>112</v>
      </c>
      <c r="EB7" s="23" t="s">
        <v>109</v>
      </c>
      <c r="EC7" s="46"/>
      <c r="ED7" s="46"/>
    </row>
    <row r="8" spans="1:134" s="41" customFormat="1" ht="12.75" x14ac:dyDescent="0.25">
      <c r="B8" s="21" t="s">
        <v>113</v>
      </c>
      <c r="C8" s="21" t="s">
        <v>38</v>
      </c>
      <c r="D8" s="21" t="s">
        <v>39</v>
      </c>
      <c r="E8" s="21" t="s">
        <v>40</v>
      </c>
      <c r="F8" s="21" t="s">
        <v>41</v>
      </c>
      <c r="G8" s="21" t="s">
        <v>114</v>
      </c>
      <c r="H8" s="21" t="s">
        <v>115</v>
      </c>
      <c r="I8" s="21" t="s">
        <v>116</v>
      </c>
      <c r="J8" s="21" t="s">
        <v>42</v>
      </c>
      <c r="K8" s="21" t="s">
        <v>43</v>
      </c>
      <c r="L8" s="21" t="s">
        <v>44</v>
      </c>
      <c r="M8" s="21" t="s">
        <v>45</v>
      </c>
      <c r="N8" s="21"/>
      <c r="O8" s="21" t="s">
        <v>45</v>
      </c>
      <c r="P8" s="21" t="s">
        <v>46</v>
      </c>
      <c r="Q8" s="21" t="s">
        <v>46</v>
      </c>
      <c r="R8" s="21" t="s">
        <v>46</v>
      </c>
      <c r="S8" s="21"/>
      <c r="T8" s="21" t="s">
        <v>46</v>
      </c>
      <c r="U8" s="21" t="s">
        <v>47</v>
      </c>
      <c r="V8" s="21" t="s">
        <v>47</v>
      </c>
      <c r="W8" s="21" t="s">
        <v>47</v>
      </c>
      <c r="X8" s="21"/>
      <c r="Y8" s="21" t="s">
        <v>47</v>
      </c>
      <c r="Z8" s="21" t="s">
        <v>48</v>
      </c>
      <c r="AA8" s="21" t="s">
        <v>48</v>
      </c>
      <c r="AB8" s="21" t="s">
        <v>48</v>
      </c>
      <c r="AC8" s="21"/>
      <c r="AD8" s="21" t="s">
        <v>48</v>
      </c>
      <c r="AE8" s="21" t="s">
        <v>49</v>
      </c>
      <c r="AF8" s="21" t="s">
        <v>49</v>
      </c>
      <c r="AG8" s="21" t="s">
        <v>49</v>
      </c>
      <c r="AH8" s="21"/>
      <c r="AI8" s="21" t="s">
        <v>49</v>
      </c>
      <c r="AJ8" s="21" t="s">
        <v>50</v>
      </c>
      <c r="AK8" s="21" t="s">
        <v>50</v>
      </c>
      <c r="AL8" s="21" t="s">
        <v>50</v>
      </c>
      <c r="AM8" s="21"/>
      <c r="AN8" s="21" t="s">
        <v>50</v>
      </c>
      <c r="AO8" s="21" t="s">
        <v>51</v>
      </c>
      <c r="AP8" s="21" t="s">
        <v>51</v>
      </c>
      <c r="AQ8" s="21" t="s">
        <v>51</v>
      </c>
      <c r="AR8" s="21"/>
      <c r="AS8" s="21" t="s">
        <v>51</v>
      </c>
      <c r="AT8" s="21" t="s">
        <v>52</v>
      </c>
      <c r="AU8" s="21" t="s">
        <v>52</v>
      </c>
      <c r="AV8" s="21" t="s">
        <v>52</v>
      </c>
      <c r="AW8" s="21"/>
      <c r="AX8" s="21" t="s">
        <v>52</v>
      </c>
      <c r="AY8" s="21" t="s">
        <v>117</v>
      </c>
      <c r="AZ8" s="21" t="s">
        <v>117</v>
      </c>
      <c r="BA8" s="21" t="s">
        <v>117</v>
      </c>
      <c r="BB8" s="21"/>
      <c r="BC8" s="21" t="s">
        <v>53</v>
      </c>
      <c r="BD8" s="21" t="s">
        <v>53</v>
      </c>
      <c r="BE8" s="21" t="s">
        <v>53</v>
      </c>
      <c r="BF8" s="21"/>
      <c r="BG8" s="21">
        <v>21</v>
      </c>
      <c r="BH8" s="21" t="s">
        <v>54</v>
      </c>
      <c r="BI8" s="21" t="s">
        <v>54</v>
      </c>
      <c r="BJ8" s="21" t="s">
        <v>54</v>
      </c>
      <c r="BK8" s="21" t="s">
        <v>55</v>
      </c>
      <c r="BL8" s="21"/>
      <c r="BM8" s="42">
        <v>23</v>
      </c>
      <c r="BN8" s="42" t="s">
        <v>118</v>
      </c>
      <c r="BO8" s="42" t="s">
        <v>118</v>
      </c>
      <c r="BP8" s="42" t="s">
        <v>118</v>
      </c>
      <c r="BQ8" s="42"/>
      <c r="BR8" s="21" t="s">
        <v>118</v>
      </c>
      <c r="BS8" s="21" t="s">
        <v>119</v>
      </c>
      <c r="BT8" s="21" t="s">
        <v>119</v>
      </c>
      <c r="BU8" s="21" t="s">
        <v>119</v>
      </c>
      <c r="BV8" s="21"/>
      <c r="BW8" s="21" t="s">
        <v>119</v>
      </c>
      <c r="BX8" s="21" t="s">
        <v>120</v>
      </c>
      <c r="BY8" s="21" t="s">
        <v>120</v>
      </c>
      <c r="BZ8" s="21" t="s">
        <v>120</v>
      </c>
      <c r="CA8" s="21"/>
      <c r="CB8" s="21" t="s">
        <v>121</v>
      </c>
      <c r="CC8" s="21">
        <v>52</v>
      </c>
      <c r="CD8" s="21"/>
      <c r="CE8" s="21"/>
      <c r="CF8" s="21"/>
      <c r="CG8" s="21">
        <v>54</v>
      </c>
      <c r="CH8" s="21"/>
      <c r="CI8" s="21"/>
      <c r="CJ8" s="21"/>
      <c r="CK8" s="21">
        <v>56</v>
      </c>
      <c r="CL8" s="21"/>
      <c r="CM8" s="21"/>
      <c r="CN8" s="21"/>
      <c r="CO8" s="21">
        <v>58</v>
      </c>
      <c r="CP8" s="21"/>
      <c r="CQ8" s="21"/>
      <c r="CR8" s="21"/>
      <c r="CS8" s="21">
        <v>60</v>
      </c>
      <c r="CT8" s="21"/>
      <c r="CU8" s="21"/>
      <c r="CV8" s="21"/>
      <c r="CW8" s="21">
        <v>62</v>
      </c>
      <c r="CX8" s="21"/>
      <c r="CY8" s="21"/>
      <c r="CZ8" s="21"/>
      <c r="DA8" s="21">
        <v>64</v>
      </c>
      <c r="DB8" s="21"/>
      <c r="DC8" s="21"/>
      <c r="DD8" s="21"/>
      <c r="DE8" s="21">
        <v>66</v>
      </c>
      <c r="DF8" s="21"/>
      <c r="DG8" s="21"/>
      <c r="DH8" s="21"/>
      <c r="DI8" s="21">
        <v>68</v>
      </c>
      <c r="DJ8" s="21"/>
      <c r="DK8" s="21"/>
      <c r="DL8" s="21"/>
      <c r="DM8" s="21">
        <v>70</v>
      </c>
      <c r="DN8" s="21"/>
      <c r="DO8" s="21"/>
      <c r="DP8" s="21"/>
      <c r="DQ8" s="21">
        <v>72</v>
      </c>
      <c r="DR8" s="21"/>
      <c r="DS8" s="21"/>
      <c r="DT8" s="21"/>
      <c r="DU8" s="21">
        <v>74</v>
      </c>
      <c r="DV8" s="21"/>
      <c r="DW8" s="21"/>
      <c r="DX8" s="21"/>
      <c r="DY8" s="21">
        <v>76</v>
      </c>
      <c r="DZ8" s="21"/>
      <c r="EA8" s="21"/>
      <c r="EB8" s="21"/>
      <c r="EC8" s="21" t="s">
        <v>122</v>
      </c>
      <c r="ED8" s="21" t="s">
        <v>123</v>
      </c>
    </row>
    <row r="9" spans="1:134" ht="45" customHeight="1" x14ac:dyDescent="0.25">
      <c r="A9" s="1" t="s">
        <v>56</v>
      </c>
      <c r="B9" s="21">
        <v>1</v>
      </c>
      <c r="C9" s="27" t="s">
        <v>140</v>
      </c>
      <c r="D9" s="28">
        <v>1958</v>
      </c>
      <c r="E9" s="21" t="s">
        <v>56</v>
      </c>
      <c r="F9" s="27" t="s">
        <v>127</v>
      </c>
      <c r="G9" s="29">
        <v>1925.7</v>
      </c>
      <c r="H9" s="30">
        <v>1775.5</v>
      </c>
      <c r="I9" s="31">
        <v>34001</v>
      </c>
      <c r="J9" s="43">
        <f t="shared" ref="J9:J33" si="0">R9+W9+AB9+AG9+AL9+AQ9+AV9+BA9+BE9+BP9+BJ9+BU9+BZ9+CB9</f>
        <v>2112065.9500000002</v>
      </c>
      <c r="K9" s="30">
        <f>(J9-CB9)*0.6</f>
        <v>1267239.57</v>
      </c>
      <c r="L9" s="30">
        <f t="shared" ref="L9:L33" si="1">J9-K9</f>
        <v>844826.38000000012</v>
      </c>
      <c r="M9" s="30">
        <f t="shared" ref="M9:M33" si="2">L9</f>
        <v>844826.38000000012</v>
      </c>
      <c r="N9" s="32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4"/>
      <c r="BK9" s="21"/>
      <c r="BL9" s="34"/>
      <c r="BM9" s="34">
        <v>2138000.2799999998</v>
      </c>
      <c r="BN9" s="34">
        <v>2138000.2799999998</v>
      </c>
      <c r="BO9" s="34">
        <v>2112065.9500000002</v>
      </c>
      <c r="BP9" s="34">
        <v>2112065.9500000002</v>
      </c>
      <c r="BQ9" s="33">
        <f>BM9-BP9</f>
        <v>25934.329999999609</v>
      </c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4">
        <f t="shared" ref="CB9:CB33" si="3">CE9+CI9+CM9+CQ9+CU9+CY9+DC9+DG9+DK9+DO9+DS9+DW9+EA9</f>
        <v>0</v>
      </c>
      <c r="CC9" s="35"/>
      <c r="CD9" s="33"/>
      <c r="CE9" s="33"/>
      <c r="CF9" s="33"/>
      <c r="CG9" s="35"/>
      <c r="CH9" s="33"/>
      <c r="CI9" s="33"/>
      <c r="CJ9" s="33"/>
      <c r="CK9" s="35"/>
      <c r="CL9" s="33"/>
      <c r="CM9" s="33"/>
      <c r="CN9" s="33"/>
      <c r="CO9" s="35"/>
      <c r="CP9" s="33"/>
      <c r="CQ9" s="33"/>
      <c r="CR9" s="33"/>
      <c r="CS9" s="35"/>
      <c r="CT9" s="33"/>
      <c r="CU9" s="33"/>
      <c r="CV9" s="33"/>
      <c r="CW9" s="35"/>
      <c r="CX9" s="33"/>
      <c r="CY9" s="33"/>
      <c r="CZ9" s="33"/>
      <c r="DA9" s="35"/>
      <c r="DB9" s="33"/>
      <c r="DC9" s="33"/>
      <c r="DD9" s="33"/>
      <c r="DE9" s="35"/>
      <c r="DF9" s="33"/>
      <c r="DG9" s="33"/>
      <c r="DH9" s="33"/>
      <c r="DI9" s="35"/>
      <c r="DJ9" s="33"/>
      <c r="DK9" s="33"/>
      <c r="DL9" s="33"/>
      <c r="DM9" s="35"/>
      <c r="DN9" s="33"/>
      <c r="DO9" s="33"/>
      <c r="DP9" s="33"/>
      <c r="DQ9" s="35"/>
      <c r="DR9" s="33"/>
      <c r="DS9" s="33"/>
      <c r="DT9" s="33"/>
      <c r="DU9" s="35"/>
      <c r="DV9" s="33"/>
      <c r="DW9" s="33"/>
      <c r="DX9" s="33"/>
      <c r="DY9" s="35"/>
      <c r="DZ9" s="33"/>
      <c r="EA9" s="33"/>
      <c r="EB9" s="33"/>
      <c r="EC9" s="21" t="s">
        <v>124</v>
      </c>
      <c r="ED9" s="36" t="s">
        <v>57</v>
      </c>
    </row>
    <row r="10" spans="1:134" ht="45" customHeight="1" x14ac:dyDescent="0.25">
      <c r="A10" s="1" t="s">
        <v>56</v>
      </c>
      <c r="B10" s="21">
        <v>2</v>
      </c>
      <c r="C10" s="27" t="s">
        <v>141</v>
      </c>
      <c r="D10" s="28">
        <v>1980</v>
      </c>
      <c r="E10" s="21" t="s">
        <v>56</v>
      </c>
      <c r="F10" s="27" t="s">
        <v>58</v>
      </c>
      <c r="G10" s="37">
        <v>1987.6000000000001</v>
      </c>
      <c r="H10" s="30">
        <v>1706.1</v>
      </c>
      <c r="I10" s="31">
        <v>33975</v>
      </c>
      <c r="J10" s="43">
        <f t="shared" si="0"/>
        <v>2056145</v>
      </c>
      <c r="K10" s="30">
        <f>(J10-CB10-BJ10)*0.6+0.7*BJ10</f>
        <v>1439301.5</v>
      </c>
      <c r="L10" s="30">
        <f t="shared" si="1"/>
        <v>616843.5</v>
      </c>
      <c r="M10" s="30">
        <f t="shared" si="2"/>
        <v>616843.5</v>
      </c>
      <c r="N10" s="32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>
        <v>2056145</v>
      </c>
      <c r="BH10" s="33">
        <v>2077070</v>
      </c>
      <c r="BI10" s="33">
        <v>2056145</v>
      </c>
      <c r="BJ10" s="34">
        <v>2056145</v>
      </c>
      <c r="BK10" s="38" t="s">
        <v>128</v>
      </c>
      <c r="BL10" s="34">
        <f>BG10-BJ10</f>
        <v>0</v>
      </c>
      <c r="BM10" s="34"/>
      <c r="BN10" s="34"/>
      <c r="BO10" s="34"/>
      <c r="BP10" s="34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4">
        <f t="shared" si="3"/>
        <v>0</v>
      </c>
      <c r="CC10" s="35"/>
      <c r="CD10" s="33"/>
      <c r="CE10" s="33"/>
      <c r="CF10" s="33"/>
      <c r="CG10" s="35"/>
      <c r="CH10" s="33"/>
      <c r="CI10" s="33"/>
      <c r="CJ10" s="33"/>
      <c r="CK10" s="35"/>
      <c r="CL10" s="33"/>
      <c r="CM10" s="33"/>
      <c r="CN10" s="33"/>
      <c r="CO10" s="35"/>
      <c r="CP10" s="33"/>
      <c r="CQ10" s="33"/>
      <c r="CR10" s="33"/>
      <c r="CS10" s="35"/>
      <c r="CT10" s="33"/>
      <c r="CU10" s="33"/>
      <c r="CV10" s="33"/>
      <c r="CW10" s="35"/>
      <c r="CX10" s="33"/>
      <c r="CY10" s="33"/>
      <c r="CZ10" s="33"/>
      <c r="DA10" s="35"/>
      <c r="DB10" s="33"/>
      <c r="DC10" s="33"/>
      <c r="DD10" s="33"/>
      <c r="DE10" s="35"/>
      <c r="DF10" s="33"/>
      <c r="DG10" s="33"/>
      <c r="DH10" s="33"/>
      <c r="DI10" s="35"/>
      <c r="DJ10" s="33"/>
      <c r="DK10" s="33"/>
      <c r="DL10" s="33"/>
      <c r="DM10" s="35"/>
      <c r="DN10" s="33"/>
      <c r="DO10" s="33"/>
      <c r="DP10" s="33"/>
      <c r="DQ10" s="35"/>
      <c r="DR10" s="33"/>
      <c r="DS10" s="33"/>
      <c r="DT10" s="33"/>
      <c r="DU10" s="35"/>
      <c r="DV10" s="33"/>
      <c r="DW10" s="33"/>
      <c r="DX10" s="33"/>
      <c r="DY10" s="35"/>
      <c r="DZ10" s="33"/>
      <c r="EA10" s="33"/>
      <c r="EB10" s="33"/>
      <c r="EC10" s="21" t="s">
        <v>124</v>
      </c>
      <c r="ED10" s="36" t="s">
        <v>57</v>
      </c>
    </row>
    <row r="11" spans="1:134" ht="45" customHeight="1" x14ac:dyDescent="0.25">
      <c r="B11" s="21">
        <v>3</v>
      </c>
      <c r="C11" s="27" t="s">
        <v>142</v>
      </c>
      <c r="D11" s="28">
        <v>1982</v>
      </c>
      <c r="E11" s="21" t="s">
        <v>56</v>
      </c>
      <c r="F11" s="27" t="s">
        <v>59</v>
      </c>
      <c r="G11" s="30">
        <v>4127.7</v>
      </c>
      <c r="H11" s="30">
        <v>3609.7</v>
      </c>
      <c r="I11" s="31">
        <v>33956</v>
      </c>
      <c r="J11" s="43">
        <f t="shared" si="0"/>
        <v>3752931.04</v>
      </c>
      <c r="K11" s="30">
        <f>(J11-CB11)*0.6-0.3*BJ11</f>
        <v>1125879.3119999999</v>
      </c>
      <c r="L11" s="30">
        <f t="shared" si="1"/>
        <v>2627051.7280000001</v>
      </c>
      <c r="M11" s="30">
        <f t="shared" si="2"/>
        <v>2627051.7280000001</v>
      </c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>
        <v>3771790</v>
      </c>
      <c r="BI11" s="33">
        <v>3771790</v>
      </c>
      <c r="BJ11" s="34">
        <v>3752931.04</v>
      </c>
      <c r="BK11" s="38" t="s">
        <v>129</v>
      </c>
      <c r="BL11" s="34"/>
      <c r="BM11" s="34"/>
      <c r="BN11" s="34"/>
      <c r="BO11" s="34"/>
      <c r="BP11" s="34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4">
        <f t="shared" si="3"/>
        <v>0</v>
      </c>
      <c r="CC11" s="35"/>
      <c r="CD11" s="33"/>
      <c r="CE11" s="33"/>
      <c r="CF11" s="33"/>
      <c r="CG11" s="35"/>
      <c r="CH11" s="33"/>
      <c r="CI11" s="33"/>
      <c r="CJ11" s="33"/>
      <c r="CK11" s="35"/>
      <c r="CL11" s="33"/>
      <c r="CM11" s="33"/>
      <c r="CN11" s="33"/>
      <c r="CO11" s="35"/>
      <c r="CP11" s="33"/>
      <c r="CQ11" s="33"/>
      <c r="CR11" s="33"/>
      <c r="CS11" s="35"/>
      <c r="CT11" s="33"/>
      <c r="CU11" s="33"/>
      <c r="CV11" s="33"/>
      <c r="CW11" s="35"/>
      <c r="CX11" s="33"/>
      <c r="CY11" s="33"/>
      <c r="CZ11" s="33"/>
      <c r="DA11" s="35"/>
      <c r="DB11" s="33"/>
      <c r="DC11" s="33"/>
      <c r="DD11" s="33"/>
      <c r="DE11" s="35"/>
      <c r="DF11" s="33"/>
      <c r="DG11" s="33"/>
      <c r="DH11" s="33"/>
      <c r="DI11" s="35"/>
      <c r="DJ11" s="33"/>
      <c r="DK11" s="33"/>
      <c r="DL11" s="33"/>
      <c r="DM11" s="35"/>
      <c r="DN11" s="33"/>
      <c r="DO11" s="33"/>
      <c r="DP11" s="33"/>
      <c r="DQ11" s="35"/>
      <c r="DR11" s="33"/>
      <c r="DS11" s="33"/>
      <c r="DT11" s="33"/>
      <c r="DU11" s="35"/>
      <c r="DV11" s="33"/>
      <c r="DW11" s="33"/>
      <c r="DX11" s="33"/>
      <c r="DY11" s="35"/>
      <c r="DZ11" s="33"/>
      <c r="EA11" s="33"/>
      <c r="EB11" s="33"/>
      <c r="EC11" s="21" t="s">
        <v>124</v>
      </c>
      <c r="ED11" s="36" t="s">
        <v>57</v>
      </c>
    </row>
    <row r="12" spans="1:134" ht="45" customHeight="1" x14ac:dyDescent="0.25">
      <c r="A12" s="1" t="s">
        <v>56</v>
      </c>
      <c r="B12" s="21">
        <v>4</v>
      </c>
      <c r="C12" s="27" t="s">
        <v>143</v>
      </c>
      <c r="D12" s="28">
        <v>1982</v>
      </c>
      <c r="E12" s="21" t="s">
        <v>56</v>
      </c>
      <c r="F12" s="27" t="s">
        <v>59</v>
      </c>
      <c r="G12" s="30">
        <v>3840.7999999999997</v>
      </c>
      <c r="H12" s="30">
        <v>3356.1</v>
      </c>
      <c r="I12" s="31">
        <v>34114</v>
      </c>
      <c r="J12" s="43">
        <f t="shared" si="0"/>
        <v>4356864</v>
      </c>
      <c r="K12" s="30">
        <f>(J12-CB12-BJ12)*0.6+0.7*BJ12</f>
        <v>3049804.8</v>
      </c>
      <c r="L12" s="30">
        <f t="shared" si="1"/>
        <v>1307059.2000000002</v>
      </c>
      <c r="M12" s="30">
        <f t="shared" si="2"/>
        <v>1307059.2000000002</v>
      </c>
      <c r="N12" s="3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>
        <v>4356864</v>
      </c>
      <c r="BH12" s="33">
        <v>4356864</v>
      </c>
      <c r="BI12" s="33">
        <v>4356864</v>
      </c>
      <c r="BJ12" s="34">
        <f>BG12</f>
        <v>4356864</v>
      </c>
      <c r="BK12" s="38" t="s">
        <v>130</v>
      </c>
      <c r="BL12" s="34">
        <f>BG12-BJ12</f>
        <v>0</v>
      </c>
      <c r="BM12" s="34"/>
      <c r="BN12" s="34"/>
      <c r="BO12" s="34"/>
      <c r="BP12" s="34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4">
        <f t="shared" si="3"/>
        <v>0</v>
      </c>
      <c r="CC12" s="35"/>
      <c r="CD12" s="33"/>
      <c r="CE12" s="33"/>
      <c r="CF12" s="33"/>
      <c r="CG12" s="35"/>
      <c r="CH12" s="33"/>
      <c r="CI12" s="33"/>
      <c r="CJ12" s="33"/>
      <c r="CK12" s="35"/>
      <c r="CL12" s="33"/>
      <c r="CM12" s="33"/>
      <c r="CN12" s="33"/>
      <c r="CO12" s="35"/>
      <c r="CP12" s="33"/>
      <c r="CQ12" s="33"/>
      <c r="CR12" s="33"/>
      <c r="CS12" s="35"/>
      <c r="CT12" s="33"/>
      <c r="CU12" s="33"/>
      <c r="CV12" s="33"/>
      <c r="CW12" s="35"/>
      <c r="CX12" s="33"/>
      <c r="CY12" s="33"/>
      <c r="CZ12" s="33"/>
      <c r="DA12" s="35"/>
      <c r="DB12" s="33"/>
      <c r="DC12" s="33"/>
      <c r="DD12" s="33"/>
      <c r="DE12" s="35"/>
      <c r="DF12" s="33"/>
      <c r="DG12" s="33"/>
      <c r="DH12" s="33"/>
      <c r="DI12" s="35"/>
      <c r="DJ12" s="33"/>
      <c r="DK12" s="33"/>
      <c r="DL12" s="33"/>
      <c r="DM12" s="35"/>
      <c r="DN12" s="33"/>
      <c r="DO12" s="33"/>
      <c r="DP12" s="33"/>
      <c r="DQ12" s="35"/>
      <c r="DR12" s="33"/>
      <c r="DS12" s="33"/>
      <c r="DT12" s="33"/>
      <c r="DU12" s="35"/>
      <c r="DV12" s="33"/>
      <c r="DW12" s="33"/>
      <c r="DX12" s="33"/>
      <c r="DY12" s="35"/>
      <c r="DZ12" s="33"/>
      <c r="EA12" s="33"/>
      <c r="EB12" s="33"/>
      <c r="EC12" s="21" t="s">
        <v>124</v>
      </c>
      <c r="ED12" s="36" t="s">
        <v>57</v>
      </c>
    </row>
    <row r="13" spans="1:134" ht="45" customHeight="1" x14ac:dyDescent="0.25">
      <c r="B13" s="21">
        <v>5</v>
      </c>
      <c r="C13" s="27" t="s">
        <v>144</v>
      </c>
      <c r="D13" s="28">
        <v>1980</v>
      </c>
      <c r="E13" s="21" t="s">
        <v>56</v>
      </c>
      <c r="F13" s="27" t="s">
        <v>58</v>
      </c>
      <c r="G13" s="30">
        <v>3313.9</v>
      </c>
      <c r="H13" s="30">
        <v>2942.4</v>
      </c>
      <c r="I13" s="31">
        <v>34200</v>
      </c>
      <c r="J13" s="43">
        <f t="shared" si="0"/>
        <v>87956.14</v>
      </c>
      <c r="K13" s="30">
        <f>(J13-CB13)*0.3</f>
        <v>0</v>
      </c>
      <c r="L13" s="30">
        <f t="shared" si="1"/>
        <v>87956.14</v>
      </c>
      <c r="M13" s="30">
        <f t="shared" si="2"/>
        <v>87956.14</v>
      </c>
      <c r="N13" s="32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4"/>
      <c r="BK13" s="38"/>
      <c r="BL13" s="34"/>
      <c r="BM13" s="34"/>
      <c r="BN13" s="34"/>
      <c r="BO13" s="34"/>
      <c r="BP13" s="34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4">
        <f t="shared" si="3"/>
        <v>87956.14</v>
      </c>
      <c r="CC13" s="35"/>
      <c r="CD13" s="33"/>
      <c r="CE13" s="33"/>
      <c r="CF13" s="33"/>
      <c r="CG13" s="35"/>
      <c r="CH13" s="33"/>
      <c r="CI13" s="33"/>
      <c r="CJ13" s="33"/>
      <c r="CK13" s="35"/>
      <c r="CL13" s="33"/>
      <c r="CM13" s="33"/>
      <c r="CN13" s="33"/>
      <c r="CO13" s="35"/>
      <c r="CP13" s="33"/>
      <c r="CQ13" s="33"/>
      <c r="CR13" s="33"/>
      <c r="CS13" s="35"/>
      <c r="CT13" s="33"/>
      <c r="CU13" s="33"/>
      <c r="CV13" s="33"/>
      <c r="CW13" s="35"/>
      <c r="CX13" s="33"/>
      <c r="CY13" s="33"/>
      <c r="CZ13" s="33"/>
      <c r="DA13" s="35"/>
      <c r="DB13" s="33"/>
      <c r="DC13" s="33"/>
      <c r="DD13" s="33"/>
      <c r="DE13" s="35"/>
      <c r="DF13" s="33"/>
      <c r="DG13" s="33"/>
      <c r="DH13" s="33"/>
      <c r="DI13" s="35"/>
      <c r="DJ13" s="33"/>
      <c r="DK13" s="33"/>
      <c r="DL13" s="33"/>
      <c r="DM13" s="35"/>
      <c r="DN13" s="33"/>
      <c r="DO13" s="33"/>
      <c r="DP13" s="33"/>
      <c r="DQ13" s="35"/>
      <c r="DR13" s="33">
        <v>87956.14</v>
      </c>
      <c r="DS13" s="33">
        <v>87956.14</v>
      </c>
      <c r="DT13" s="33"/>
      <c r="DU13" s="35"/>
      <c r="DV13" s="33"/>
      <c r="DW13" s="33"/>
      <c r="DX13" s="33"/>
      <c r="DY13" s="35"/>
      <c r="DZ13" s="33"/>
      <c r="EA13" s="33"/>
      <c r="EB13" s="33"/>
      <c r="EC13" s="21" t="s">
        <v>124</v>
      </c>
      <c r="ED13" s="36" t="s">
        <v>57</v>
      </c>
    </row>
    <row r="14" spans="1:134" ht="45" customHeight="1" x14ac:dyDescent="0.25">
      <c r="B14" s="21">
        <v>6</v>
      </c>
      <c r="C14" s="27" t="s">
        <v>145</v>
      </c>
      <c r="D14" s="28">
        <v>1980</v>
      </c>
      <c r="E14" s="21" t="s">
        <v>56</v>
      </c>
      <c r="F14" s="27" t="s">
        <v>58</v>
      </c>
      <c r="G14" s="30">
        <v>3771.5</v>
      </c>
      <c r="H14" s="30">
        <v>3310</v>
      </c>
      <c r="I14" s="31">
        <v>34107</v>
      </c>
      <c r="J14" s="43">
        <f t="shared" si="0"/>
        <v>94467.02</v>
      </c>
      <c r="K14" s="30">
        <f>(J14-CB14)*0.3</f>
        <v>0</v>
      </c>
      <c r="L14" s="30">
        <f t="shared" si="1"/>
        <v>94467.02</v>
      </c>
      <c r="M14" s="30">
        <f t="shared" si="2"/>
        <v>94467.02</v>
      </c>
      <c r="N14" s="32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4"/>
      <c r="BK14" s="38"/>
      <c r="BL14" s="34"/>
      <c r="BM14" s="34"/>
      <c r="BN14" s="34"/>
      <c r="BO14" s="34"/>
      <c r="BP14" s="34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4">
        <f t="shared" si="3"/>
        <v>94467.02</v>
      </c>
      <c r="CC14" s="35"/>
      <c r="CD14" s="33"/>
      <c r="CE14" s="33"/>
      <c r="CF14" s="33"/>
      <c r="CG14" s="35"/>
      <c r="CH14" s="33"/>
      <c r="CI14" s="33"/>
      <c r="CJ14" s="33"/>
      <c r="CK14" s="35"/>
      <c r="CL14" s="33"/>
      <c r="CM14" s="33"/>
      <c r="CN14" s="33"/>
      <c r="CO14" s="35"/>
      <c r="CP14" s="33"/>
      <c r="CQ14" s="33"/>
      <c r="CR14" s="33"/>
      <c r="CS14" s="35"/>
      <c r="CT14" s="33"/>
      <c r="CU14" s="33"/>
      <c r="CV14" s="33"/>
      <c r="CW14" s="35"/>
      <c r="CX14" s="33"/>
      <c r="CY14" s="33"/>
      <c r="CZ14" s="33"/>
      <c r="DA14" s="35"/>
      <c r="DB14" s="33"/>
      <c r="DC14" s="33"/>
      <c r="DD14" s="33"/>
      <c r="DE14" s="35"/>
      <c r="DF14" s="33"/>
      <c r="DG14" s="33"/>
      <c r="DH14" s="33"/>
      <c r="DI14" s="35"/>
      <c r="DJ14" s="33"/>
      <c r="DK14" s="33"/>
      <c r="DL14" s="33"/>
      <c r="DM14" s="35"/>
      <c r="DN14" s="33"/>
      <c r="DO14" s="33"/>
      <c r="DP14" s="33"/>
      <c r="DQ14" s="35"/>
      <c r="DR14" s="33">
        <v>94467.02</v>
      </c>
      <c r="DS14" s="33">
        <v>94467.02</v>
      </c>
      <c r="DT14" s="33"/>
      <c r="DU14" s="35"/>
      <c r="DV14" s="33"/>
      <c r="DW14" s="33"/>
      <c r="DX14" s="33"/>
      <c r="DY14" s="35"/>
      <c r="DZ14" s="33"/>
      <c r="EA14" s="33"/>
      <c r="EB14" s="33"/>
      <c r="EC14" s="21" t="s">
        <v>124</v>
      </c>
      <c r="ED14" s="36" t="s">
        <v>57</v>
      </c>
    </row>
    <row r="15" spans="1:134" ht="45" customHeight="1" x14ac:dyDescent="0.25">
      <c r="A15" s="1" t="s">
        <v>56</v>
      </c>
      <c r="B15" s="21">
        <v>7</v>
      </c>
      <c r="C15" s="27" t="s">
        <v>146</v>
      </c>
      <c r="D15" s="28">
        <v>1946</v>
      </c>
      <c r="E15" s="21" t="s">
        <v>56</v>
      </c>
      <c r="F15" s="27" t="s">
        <v>61</v>
      </c>
      <c r="G15" s="30">
        <v>2538</v>
      </c>
      <c r="H15" s="30">
        <v>2280.6999999999998</v>
      </c>
      <c r="I15" s="31">
        <v>39855</v>
      </c>
      <c r="J15" s="43">
        <f t="shared" si="0"/>
        <v>2464283.13</v>
      </c>
      <c r="K15" s="30">
        <f>(J15-CB15)*0.6</f>
        <v>1478569.8779999998</v>
      </c>
      <c r="L15" s="30">
        <f t="shared" si="1"/>
        <v>985713.25200000009</v>
      </c>
      <c r="M15" s="30">
        <f t="shared" si="2"/>
        <v>985713.25200000009</v>
      </c>
      <c r="N15" s="32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4"/>
      <c r="BK15" s="38"/>
      <c r="BL15" s="34"/>
      <c r="BM15" s="34">
        <v>2533800.9700000002</v>
      </c>
      <c r="BN15" s="34">
        <v>2533800.9700000002</v>
      </c>
      <c r="BO15" s="34">
        <v>2464283.13</v>
      </c>
      <c r="BP15" s="34">
        <v>2464283.13</v>
      </c>
      <c r="BQ15" s="33">
        <f>BM15-BP15</f>
        <v>69517.840000000317</v>
      </c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4">
        <f t="shared" si="3"/>
        <v>0</v>
      </c>
      <c r="CC15" s="35"/>
      <c r="CD15" s="33"/>
      <c r="CE15" s="33"/>
      <c r="CF15" s="33"/>
      <c r="CG15" s="35"/>
      <c r="CH15" s="33"/>
      <c r="CI15" s="33"/>
      <c r="CJ15" s="33"/>
      <c r="CK15" s="35"/>
      <c r="CL15" s="33"/>
      <c r="CM15" s="33"/>
      <c r="CN15" s="33"/>
      <c r="CO15" s="35"/>
      <c r="CP15" s="33"/>
      <c r="CQ15" s="33"/>
      <c r="CR15" s="33"/>
      <c r="CS15" s="35"/>
      <c r="CT15" s="33"/>
      <c r="CU15" s="33"/>
      <c r="CV15" s="33"/>
      <c r="CW15" s="35"/>
      <c r="CX15" s="33"/>
      <c r="CY15" s="33"/>
      <c r="CZ15" s="33"/>
      <c r="DA15" s="35"/>
      <c r="DB15" s="33"/>
      <c r="DC15" s="33"/>
      <c r="DD15" s="33"/>
      <c r="DE15" s="35"/>
      <c r="DF15" s="33"/>
      <c r="DG15" s="33"/>
      <c r="DH15" s="33"/>
      <c r="DI15" s="35"/>
      <c r="DJ15" s="33"/>
      <c r="DK15" s="33"/>
      <c r="DL15" s="33"/>
      <c r="DM15" s="35"/>
      <c r="DN15" s="33"/>
      <c r="DO15" s="33"/>
      <c r="DP15" s="33"/>
      <c r="DQ15" s="35"/>
      <c r="DR15" s="33"/>
      <c r="DS15" s="33"/>
      <c r="DT15" s="33"/>
      <c r="DU15" s="35"/>
      <c r="DV15" s="33"/>
      <c r="DW15" s="33"/>
      <c r="DX15" s="33"/>
      <c r="DY15" s="35"/>
      <c r="DZ15" s="33"/>
      <c r="EA15" s="33"/>
      <c r="EB15" s="33"/>
      <c r="EC15" s="21" t="s">
        <v>124</v>
      </c>
      <c r="ED15" s="36" t="s">
        <v>57</v>
      </c>
    </row>
    <row r="16" spans="1:134" ht="45" customHeight="1" x14ac:dyDescent="0.25">
      <c r="B16" s="21">
        <v>8</v>
      </c>
      <c r="C16" s="27" t="s">
        <v>147</v>
      </c>
      <c r="D16" s="28">
        <v>1977</v>
      </c>
      <c r="E16" s="21" t="s">
        <v>56</v>
      </c>
      <c r="F16" s="27" t="s">
        <v>58</v>
      </c>
      <c r="G16" s="30">
        <v>9752.4</v>
      </c>
      <c r="H16" s="30">
        <v>8629.4</v>
      </c>
      <c r="I16" s="31">
        <v>33935</v>
      </c>
      <c r="J16" s="43">
        <f t="shared" si="0"/>
        <v>143899.82</v>
      </c>
      <c r="K16" s="30">
        <f>(J16-CB16)*0.3</f>
        <v>0</v>
      </c>
      <c r="L16" s="30">
        <f t="shared" si="1"/>
        <v>143899.82</v>
      </c>
      <c r="M16" s="30">
        <f t="shared" si="2"/>
        <v>143899.82</v>
      </c>
      <c r="N16" s="32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4"/>
      <c r="BK16" s="38"/>
      <c r="BL16" s="34"/>
      <c r="BM16" s="34"/>
      <c r="BN16" s="34"/>
      <c r="BO16" s="34"/>
      <c r="BP16" s="34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4">
        <f t="shared" si="3"/>
        <v>143899.82</v>
      </c>
      <c r="CC16" s="35"/>
      <c r="CD16" s="33"/>
      <c r="CE16" s="33"/>
      <c r="CF16" s="33"/>
      <c r="CG16" s="35"/>
      <c r="CH16" s="33"/>
      <c r="CI16" s="33"/>
      <c r="CJ16" s="33"/>
      <c r="CK16" s="35"/>
      <c r="CL16" s="33"/>
      <c r="CM16" s="33"/>
      <c r="CN16" s="33"/>
      <c r="CO16" s="35"/>
      <c r="CP16" s="33"/>
      <c r="CQ16" s="33"/>
      <c r="CR16" s="33"/>
      <c r="CS16" s="35"/>
      <c r="CT16" s="33"/>
      <c r="CU16" s="33"/>
      <c r="CV16" s="33"/>
      <c r="CW16" s="35"/>
      <c r="CX16" s="33"/>
      <c r="CY16" s="33"/>
      <c r="CZ16" s="33"/>
      <c r="DA16" s="35"/>
      <c r="DB16" s="33"/>
      <c r="DC16" s="33"/>
      <c r="DD16" s="33"/>
      <c r="DE16" s="35"/>
      <c r="DF16" s="33"/>
      <c r="DG16" s="33"/>
      <c r="DH16" s="33"/>
      <c r="DI16" s="35"/>
      <c r="DJ16" s="33"/>
      <c r="DK16" s="33"/>
      <c r="DL16" s="33"/>
      <c r="DM16" s="35"/>
      <c r="DN16" s="33"/>
      <c r="DO16" s="33"/>
      <c r="DP16" s="33"/>
      <c r="DQ16" s="35"/>
      <c r="DR16" s="33">
        <v>143899.82</v>
      </c>
      <c r="DS16" s="33">
        <v>143899.82</v>
      </c>
      <c r="DT16" s="33"/>
      <c r="DU16" s="35"/>
      <c r="DV16" s="33"/>
      <c r="DW16" s="33"/>
      <c r="DX16" s="33"/>
      <c r="DY16" s="35"/>
      <c r="DZ16" s="33"/>
      <c r="EA16" s="33"/>
      <c r="EB16" s="33"/>
      <c r="EC16" s="21" t="s">
        <v>124</v>
      </c>
      <c r="ED16" s="36" t="s">
        <v>57</v>
      </c>
    </row>
    <row r="17" spans="1:134" ht="45" customHeight="1" x14ac:dyDescent="0.25">
      <c r="A17" s="1" t="s">
        <v>125</v>
      </c>
      <c r="B17" s="21">
        <v>9</v>
      </c>
      <c r="C17" s="27" t="s">
        <v>148</v>
      </c>
      <c r="D17" s="28">
        <v>1952</v>
      </c>
      <c r="E17" s="21" t="s">
        <v>56</v>
      </c>
      <c r="F17" s="27" t="s">
        <v>61</v>
      </c>
      <c r="G17" s="30">
        <v>1590.76</v>
      </c>
      <c r="H17" s="30">
        <v>1382.16</v>
      </c>
      <c r="I17" s="31">
        <v>36410</v>
      </c>
      <c r="J17" s="43">
        <f t="shared" si="0"/>
        <v>2864551.25</v>
      </c>
      <c r="K17" s="30">
        <f>(J17-CB17)*0.6</f>
        <v>1718730.75</v>
      </c>
      <c r="L17" s="30">
        <f t="shared" si="1"/>
        <v>1145820.5</v>
      </c>
      <c r="M17" s="30">
        <f t="shared" si="2"/>
        <v>1145820.5</v>
      </c>
      <c r="N17" s="32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4"/>
      <c r="BK17" s="38"/>
      <c r="BL17" s="34"/>
      <c r="BM17" s="34">
        <v>1905776.95</v>
      </c>
      <c r="BN17" s="34">
        <v>2994327.27</v>
      </c>
      <c r="BO17" s="34">
        <v>2994327.27</v>
      </c>
      <c r="BP17" s="34">
        <v>2864551.25</v>
      </c>
      <c r="BQ17" s="33">
        <f>BM17-BP17</f>
        <v>-958774.3</v>
      </c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4">
        <f t="shared" si="3"/>
        <v>0</v>
      </c>
      <c r="CC17" s="35"/>
      <c r="CD17" s="33"/>
      <c r="CE17" s="33"/>
      <c r="CF17" s="33"/>
      <c r="CG17" s="35"/>
      <c r="CH17" s="33"/>
      <c r="CI17" s="33"/>
      <c r="CJ17" s="33"/>
      <c r="CK17" s="35"/>
      <c r="CL17" s="33"/>
      <c r="CM17" s="33"/>
      <c r="CN17" s="33"/>
      <c r="CO17" s="35"/>
      <c r="CP17" s="33"/>
      <c r="CQ17" s="33"/>
      <c r="CR17" s="33"/>
      <c r="CS17" s="35"/>
      <c r="CT17" s="33"/>
      <c r="CU17" s="33"/>
      <c r="CV17" s="33"/>
      <c r="CW17" s="35"/>
      <c r="CX17" s="33"/>
      <c r="CY17" s="33"/>
      <c r="CZ17" s="33"/>
      <c r="DA17" s="35"/>
      <c r="DB17" s="33"/>
      <c r="DC17" s="33"/>
      <c r="DD17" s="33"/>
      <c r="DE17" s="35"/>
      <c r="DF17" s="33"/>
      <c r="DG17" s="33"/>
      <c r="DH17" s="33"/>
      <c r="DI17" s="35"/>
      <c r="DJ17" s="33"/>
      <c r="DK17" s="33"/>
      <c r="DL17" s="33"/>
      <c r="DM17" s="35"/>
      <c r="DN17" s="33"/>
      <c r="DO17" s="33"/>
      <c r="DP17" s="33"/>
      <c r="DQ17" s="35"/>
      <c r="DR17" s="33"/>
      <c r="DS17" s="33"/>
      <c r="DT17" s="33"/>
      <c r="DU17" s="35"/>
      <c r="DV17" s="33"/>
      <c r="DW17" s="33"/>
      <c r="DX17" s="33"/>
      <c r="DY17" s="35"/>
      <c r="DZ17" s="33"/>
      <c r="EA17" s="33"/>
      <c r="EB17" s="33"/>
      <c r="EC17" s="21" t="s">
        <v>124</v>
      </c>
      <c r="ED17" s="36" t="s">
        <v>57</v>
      </c>
    </row>
    <row r="18" spans="1:134" ht="45" customHeight="1" x14ac:dyDescent="0.25">
      <c r="A18" s="1" t="s">
        <v>56</v>
      </c>
      <c r="B18" s="21">
        <v>10</v>
      </c>
      <c r="C18" s="27" t="s">
        <v>149</v>
      </c>
      <c r="D18" s="28">
        <v>1934</v>
      </c>
      <c r="E18" s="21" t="s">
        <v>126</v>
      </c>
      <c r="F18" s="27" t="s">
        <v>61</v>
      </c>
      <c r="G18" s="30">
        <v>1150.08</v>
      </c>
      <c r="H18" s="30">
        <v>948.08</v>
      </c>
      <c r="I18" s="31">
        <v>37084</v>
      </c>
      <c r="J18" s="43">
        <f t="shared" si="0"/>
        <v>1827703.7</v>
      </c>
      <c r="K18" s="30">
        <f>(J18-CB18)*0.6</f>
        <v>1096622.22</v>
      </c>
      <c r="L18" s="30">
        <f t="shared" si="1"/>
        <v>731081.48</v>
      </c>
      <c r="M18" s="30">
        <f t="shared" si="2"/>
        <v>731081.48</v>
      </c>
      <c r="N18" s="32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4"/>
      <c r="BK18" s="38"/>
      <c r="BL18" s="34"/>
      <c r="BM18" s="34">
        <v>1948243.81</v>
      </c>
      <c r="BN18" s="34">
        <v>1948243.81</v>
      </c>
      <c r="BO18" s="34">
        <v>1827703.7</v>
      </c>
      <c r="BP18" s="34">
        <v>1827703.7</v>
      </c>
      <c r="BQ18" s="33">
        <f>BM18-BP18</f>
        <v>120540.1100000001</v>
      </c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4">
        <f t="shared" si="3"/>
        <v>0</v>
      </c>
      <c r="CC18" s="35"/>
      <c r="CD18" s="33"/>
      <c r="CE18" s="33"/>
      <c r="CF18" s="33"/>
      <c r="CG18" s="35"/>
      <c r="CH18" s="33"/>
      <c r="CI18" s="33"/>
      <c r="CJ18" s="33"/>
      <c r="CK18" s="35"/>
      <c r="CL18" s="33"/>
      <c r="CM18" s="33"/>
      <c r="CN18" s="33"/>
      <c r="CO18" s="35"/>
      <c r="CP18" s="33"/>
      <c r="CQ18" s="33"/>
      <c r="CR18" s="33"/>
      <c r="CS18" s="35"/>
      <c r="CT18" s="33"/>
      <c r="CU18" s="33"/>
      <c r="CV18" s="33"/>
      <c r="CW18" s="35"/>
      <c r="CX18" s="33"/>
      <c r="CY18" s="33"/>
      <c r="CZ18" s="33"/>
      <c r="DA18" s="35"/>
      <c r="DB18" s="33"/>
      <c r="DC18" s="33"/>
      <c r="DD18" s="33"/>
      <c r="DE18" s="35"/>
      <c r="DF18" s="33"/>
      <c r="DG18" s="33"/>
      <c r="DH18" s="33"/>
      <c r="DI18" s="35"/>
      <c r="DJ18" s="33"/>
      <c r="DK18" s="33"/>
      <c r="DL18" s="33"/>
      <c r="DM18" s="35"/>
      <c r="DN18" s="33"/>
      <c r="DO18" s="33"/>
      <c r="DP18" s="33"/>
      <c r="DQ18" s="35"/>
      <c r="DR18" s="33"/>
      <c r="DS18" s="33"/>
      <c r="DT18" s="33"/>
      <c r="DU18" s="35"/>
      <c r="DV18" s="33"/>
      <c r="DW18" s="33"/>
      <c r="DX18" s="33"/>
      <c r="DY18" s="35"/>
      <c r="DZ18" s="33"/>
      <c r="EA18" s="33"/>
      <c r="EB18" s="33"/>
      <c r="EC18" s="21" t="s">
        <v>124</v>
      </c>
      <c r="ED18" s="36" t="s">
        <v>57</v>
      </c>
    </row>
    <row r="19" spans="1:134" ht="70.5" customHeight="1" x14ac:dyDescent="0.25">
      <c r="A19" s="1" t="s">
        <v>56</v>
      </c>
      <c r="B19" s="21">
        <v>11</v>
      </c>
      <c r="C19" s="27" t="s">
        <v>150</v>
      </c>
      <c r="D19" s="28">
        <v>1985</v>
      </c>
      <c r="E19" s="21" t="s">
        <v>56</v>
      </c>
      <c r="F19" s="27" t="s">
        <v>59</v>
      </c>
      <c r="G19" s="30">
        <v>9264.2000000000007</v>
      </c>
      <c r="H19" s="30">
        <v>7997.4</v>
      </c>
      <c r="I19" s="31">
        <v>33996</v>
      </c>
      <c r="J19" s="43">
        <f t="shared" si="0"/>
        <v>8254430</v>
      </c>
      <c r="K19" s="30">
        <f>(J19-CB19-BJ19)*0.6+0.7*BJ19</f>
        <v>5778101</v>
      </c>
      <c r="L19" s="30">
        <f t="shared" si="1"/>
        <v>2476329</v>
      </c>
      <c r="M19" s="30">
        <f t="shared" si="2"/>
        <v>2476329</v>
      </c>
      <c r="N19" s="32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>
        <v>8254430</v>
      </c>
      <c r="BH19" s="33">
        <v>8254430</v>
      </c>
      <c r="BI19" s="33">
        <v>8254430</v>
      </c>
      <c r="BJ19" s="34">
        <f>BG19</f>
        <v>8254430</v>
      </c>
      <c r="BK19" s="38" t="s">
        <v>131</v>
      </c>
      <c r="BL19" s="34">
        <f>BG19-BJ19</f>
        <v>0</v>
      </c>
      <c r="BM19" s="34"/>
      <c r="BN19" s="34"/>
      <c r="BO19" s="34"/>
      <c r="BP19" s="34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4">
        <f t="shared" si="3"/>
        <v>0</v>
      </c>
      <c r="CC19" s="35"/>
      <c r="CD19" s="33"/>
      <c r="CE19" s="33"/>
      <c r="CF19" s="33"/>
      <c r="CG19" s="35"/>
      <c r="CH19" s="33"/>
      <c r="CI19" s="33"/>
      <c r="CJ19" s="33"/>
      <c r="CK19" s="35"/>
      <c r="CL19" s="33"/>
      <c r="CM19" s="33"/>
      <c r="CN19" s="33"/>
      <c r="CO19" s="35"/>
      <c r="CP19" s="33"/>
      <c r="CQ19" s="33"/>
      <c r="CR19" s="33"/>
      <c r="CS19" s="35"/>
      <c r="CT19" s="33"/>
      <c r="CU19" s="33"/>
      <c r="CV19" s="33"/>
      <c r="CW19" s="35"/>
      <c r="CX19" s="33"/>
      <c r="CY19" s="33"/>
      <c r="CZ19" s="33"/>
      <c r="DA19" s="35"/>
      <c r="DB19" s="33"/>
      <c r="DC19" s="33"/>
      <c r="DD19" s="33"/>
      <c r="DE19" s="35"/>
      <c r="DF19" s="33"/>
      <c r="DG19" s="33"/>
      <c r="DH19" s="33"/>
      <c r="DI19" s="35"/>
      <c r="DJ19" s="33"/>
      <c r="DK19" s="33"/>
      <c r="DL19" s="33"/>
      <c r="DM19" s="35"/>
      <c r="DN19" s="33"/>
      <c r="DO19" s="33"/>
      <c r="DP19" s="33"/>
      <c r="DQ19" s="35"/>
      <c r="DR19" s="33"/>
      <c r="DS19" s="33"/>
      <c r="DT19" s="33"/>
      <c r="DU19" s="35"/>
      <c r="DV19" s="33"/>
      <c r="DW19" s="33"/>
      <c r="DX19" s="33"/>
      <c r="DY19" s="35"/>
      <c r="DZ19" s="33"/>
      <c r="EA19" s="33"/>
      <c r="EB19" s="33"/>
      <c r="EC19" s="21" t="s">
        <v>124</v>
      </c>
      <c r="ED19" s="36" t="s">
        <v>57</v>
      </c>
    </row>
    <row r="20" spans="1:134" ht="45" customHeight="1" x14ac:dyDescent="0.25">
      <c r="A20" s="1">
        <v>0</v>
      </c>
      <c r="B20" s="21">
        <v>12</v>
      </c>
      <c r="C20" s="27" t="s">
        <v>169</v>
      </c>
      <c r="D20" s="28">
        <v>1960</v>
      </c>
      <c r="E20" s="21" t="s">
        <v>56</v>
      </c>
      <c r="F20" s="27" t="s">
        <v>127</v>
      </c>
      <c r="G20" s="30">
        <v>1054.5900000000001</v>
      </c>
      <c r="H20" s="30">
        <v>951.19</v>
      </c>
      <c r="I20" s="31">
        <v>33942</v>
      </c>
      <c r="J20" s="43">
        <f t="shared" si="0"/>
        <v>241567.24</v>
      </c>
      <c r="K20" s="30">
        <f>(J20-CB20)*0.6</f>
        <v>144940.34399999998</v>
      </c>
      <c r="L20" s="30">
        <f t="shared" si="1"/>
        <v>96626.896000000008</v>
      </c>
      <c r="M20" s="30">
        <f t="shared" si="2"/>
        <v>96626.896000000008</v>
      </c>
      <c r="N20" s="32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2">
        <v>428541.78</v>
      </c>
      <c r="Z20" s="32">
        <v>428541.78</v>
      </c>
      <c r="AA20" s="32">
        <v>241567.24</v>
      </c>
      <c r="AB20" s="39">
        <v>241567.24</v>
      </c>
      <c r="AC20" s="32">
        <f>Y20-AB20</f>
        <v>186974.54000000004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4"/>
      <c r="BK20" s="38"/>
      <c r="BL20" s="34"/>
      <c r="BM20" s="34"/>
      <c r="BN20" s="34"/>
      <c r="BO20" s="34"/>
      <c r="BP20" s="34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4">
        <f t="shared" si="3"/>
        <v>0</v>
      </c>
      <c r="CC20" s="35"/>
      <c r="CD20" s="33"/>
      <c r="CE20" s="33"/>
      <c r="CF20" s="33"/>
      <c r="CG20" s="35"/>
      <c r="CH20" s="33"/>
      <c r="CI20" s="33"/>
      <c r="CJ20" s="33"/>
      <c r="CK20" s="35"/>
      <c r="CL20" s="33"/>
      <c r="CM20" s="33"/>
      <c r="CN20" s="33"/>
      <c r="CO20" s="35"/>
      <c r="CP20" s="33"/>
      <c r="CQ20" s="33"/>
      <c r="CR20" s="33"/>
      <c r="CS20" s="35"/>
      <c r="CT20" s="33"/>
      <c r="CU20" s="33"/>
      <c r="CV20" s="33"/>
      <c r="CW20" s="35"/>
      <c r="CX20" s="33"/>
      <c r="CY20" s="33"/>
      <c r="CZ20" s="33"/>
      <c r="DA20" s="35"/>
      <c r="DB20" s="33"/>
      <c r="DC20" s="33"/>
      <c r="DD20" s="33"/>
      <c r="DE20" s="35"/>
      <c r="DF20" s="33"/>
      <c r="DG20" s="33"/>
      <c r="DH20" s="33"/>
      <c r="DI20" s="35"/>
      <c r="DJ20" s="33"/>
      <c r="DK20" s="33"/>
      <c r="DL20" s="33"/>
      <c r="DM20" s="35"/>
      <c r="DN20" s="33"/>
      <c r="DO20" s="33"/>
      <c r="DP20" s="33"/>
      <c r="DQ20" s="35"/>
      <c r="DR20" s="33"/>
      <c r="DS20" s="33"/>
      <c r="DT20" s="33"/>
      <c r="DU20" s="35"/>
      <c r="DV20" s="33"/>
      <c r="DW20" s="33"/>
      <c r="DX20" s="33"/>
      <c r="DY20" s="35"/>
      <c r="DZ20" s="33"/>
      <c r="EA20" s="33"/>
      <c r="EB20" s="33"/>
      <c r="EC20" s="21" t="s">
        <v>124</v>
      </c>
      <c r="ED20" s="36" t="s">
        <v>57</v>
      </c>
    </row>
    <row r="21" spans="1:134" ht="45" customHeight="1" x14ac:dyDescent="0.25">
      <c r="B21" s="21">
        <v>13</v>
      </c>
      <c r="C21" s="27" t="s">
        <v>151</v>
      </c>
      <c r="D21" s="28">
        <v>1917</v>
      </c>
      <c r="E21" s="21" t="s">
        <v>56</v>
      </c>
      <c r="F21" s="27" t="s">
        <v>60</v>
      </c>
      <c r="G21" s="30">
        <v>1115.8</v>
      </c>
      <c r="H21" s="30">
        <v>999.8</v>
      </c>
      <c r="I21" s="31">
        <v>33974</v>
      </c>
      <c r="J21" s="43">
        <f t="shared" si="0"/>
        <v>600000</v>
      </c>
      <c r="K21" s="30">
        <f>(J21-CB21)*0.3</f>
        <v>0</v>
      </c>
      <c r="L21" s="30">
        <f t="shared" si="1"/>
        <v>600000</v>
      </c>
      <c r="M21" s="30">
        <f t="shared" si="2"/>
        <v>600000</v>
      </c>
      <c r="N21" s="32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2"/>
      <c r="Z21" s="32"/>
      <c r="AA21" s="32"/>
      <c r="AB21" s="32"/>
      <c r="AC21" s="32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4"/>
      <c r="BK21" s="38"/>
      <c r="BL21" s="34"/>
      <c r="BM21" s="34"/>
      <c r="BN21" s="34"/>
      <c r="BO21" s="34"/>
      <c r="BP21" s="34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4">
        <f t="shared" si="3"/>
        <v>600000</v>
      </c>
      <c r="CC21" s="35"/>
      <c r="CD21" s="33"/>
      <c r="CE21" s="33"/>
      <c r="CF21" s="33"/>
      <c r="CG21" s="35"/>
      <c r="CH21" s="33">
        <v>600000</v>
      </c>
      <c r="CI21" s="33">
        <v>600000</v>
      </c>
      <c r="CJ21" s="33"/>
      <c r="CK21" s="35"/>
      <c r="CL21" s="33"/>
      <c r="CM21" s="33"/>
      <c r="CN21" s="33"/>
      <c r="CO21" s="35"/>
      <c r="CP21" s="33"/>
      <c r="CQ21" s="33"/>
      <c r="CR21" s="33"/>
      <c r="CS21" s="35"/>
      <c r="CT21" s="33"/>
      <c r="CU21" s="33"/>
      <c r="CV21" s="33"/>
      <c r="CW21" s="35"/>
      <c r="CX21" s="33"/>
      <c r="CY21" s="33"/>
      <c r="CZ21" s="33"/>
      <c r="DA21" s="35"/>
      <c r="DB21" s="33"/>
      <c r="DC21" s="33"/>
      <c r="DD21" s="33"/>
      <c r="DE21" s="35"/>
      <c r="DF21" s="33"/>
      <c r="DG21" s="33"/>
      <c r="DH21" s="33"/>
      <c r="DI21" s="35"/>
      <c r="DJ21" s="33"/>
      <c r="DK21" s="33"/>
      <c r="DL21" s="33"/>
      <c r="DM21" s="35"/>
      <c r="DN21" s="33"/>
      <c r="DO21" s="33"/>
      <c r="DP21" s="33"/>
      <c r="DQ21" s="35"/>
      <c r="DR21" s="33"/>
      <c r="DS21" s="33"/>
      <c r="DT21" s="33"/>
      <c r="DU21" s="35"/>
      <c r="DV21" s="33"/>
      <c r="DW21" s="33"/>
      <c r="DX21" s="33"/>
      <c r="DY21" s="35"/>
      <c r="DZ21" s="33"/>
      <c r="EA21" s="33"/>
      <c r="EB21" s="33"/>
      <c r="EC21" s="21" t="s">
        <v>124</v>
      </c>
      <c r="ED21" s="36" t="s">
        <v>57</v>
      </c>
    </row>
    <row r="22" spans="1:134" ht="45" customHeight="1" x14ac:dyDescent="0.25">
      <c r="B22" s="21">
        <v>14</v>
      </c>
      <c r="C22" s="27" t="s">
        <v>152</v>
      </c>
      <c r="D22" s="28">
        <v>1917</v>
      </c>
      <c r="E22" s="21" t="s">
        <v>56</v>
      </c>
      <c r="F22" s="27" t="s">
        <v>60</v>
      </c>
      <c r="G22" s="30">
        <v>1850.4</v>
      </c>
      <c r="H22" s="30">
        <v>1678.4</v>
      </c>
      <c r="I22" s="31">
        <v>38700</v>
      </c>
      <c r="J22" s="43">
        <f t="shared" si="0"/>
        <v>609369.93000000005</v>
      </c>
      <c r="K22" s="30">
        <f>(J22-CB22)*0.3</f>
        <v>0</v>
      </c>
      <c r="L22" s="30">
        <f t="shared" si="1"/>
        <v>609369.93000000005</v>
      </c>
      <c r="M22" s="30">
        <f t="shared" si="2"/>
        <v>609369.93000000005</v>
      </c>
      <c r="N22" s="32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2"/>
      <c r="Z22" s="32"/>
      <c r="AA22" s="32"/>
      <c r="AB22" s="32"/>
      <c r="AC22" s="32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4"/>
      <c r="BK22" s="38"/>
      <c r="BL22" s="34"/>
      <c r="BM22" s="34"/>
      <c r="BN22" s="34"/>
      <c r="BO22" s="34"/>
      <c r="BP22" s="34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4">
        <f t="shared" si="3"/>
        <v>609369.93000000005</v>
      </c>
      <c r="CC22" s="35"/>
      <c r="CD22" s="33"/>
      <c r="CE22" s="33"/>
      <c r="CF22" s="33"/>
      <c r="CG22" s="35"/>
      <c r="CH22" s="33"/>
      <c r="CI22" s="33"/>
      <c r="CJ22" s="33"/>
      <c r="CK22" s="35"/>
      <c r="CL22" s="33"/>
      <c r="CM22" s="33"/>
      <c r="CN22" s="33"/>
      <c r="CO22" s="35"/>
      <c r="CP22" s="33"/>
      <c r="CQ22" s="33"/>
      <c r="CR22" s="33"/>
      <c r="CS22" s="35"/>
      <c r="CT22" s="33"/>
      <c r="CU22" s="33"/>
      <c r="CV22" s="33"/>
      <c r="CW22" s="35"/>
      <c r="CX22" s="33"/>
      <c r="CY22" s="33"/>
      <c r="CZ22" s="33"/>
      <c r="DA22" s="35"/>
      <c r="DB22" s="33"/>
      <c r="DC22" s="33"/>
      <c r="DD22" s="33"/>
      <c r="DE22" s="35"/>
      <c r="DF22" s="33"/>
      <c r="DG22" s="33"/>
      <c r="DH22" s="33"/>
      <c r="DI22" s="35"/>
      <c r="DJ22" s="33">
        <v>350000</v>
      </c>
      <c r="DK22" s="33">
        <v>354098.4</v>
      </c>
      <c r="DL22" s="33"/>
      <c r="DM22" s="35"/>
      <c r="DN22" s="33">
        <v>200000</v>
      </c>
      <c r="DO22" s="33">
        <v>200000</v>
      </c>
      <c r="DP22" s="33"/>
      <c r="DQ22" s="35"/>
      <c r="DR22" s="33"/>
      <c r="DS22" s="33"/>
      <c r="DT22" s="33"/>
      <c r="DU22" s="35"/>
      <c r="DV22" s="33"/>
      <c r="DW22" s="33"/>
      <c r="DX22" s="33"/>
      <c r="DY22" s="35"/>
      <c r="DZ22" s="33">
        <v>100000</v>
      </c>
      <c r="EA22" s="33">
        <v>55271.53</v>
      </c>
      <c r="EB22" s="33"/>
      <c r="EC22" s="21" t="s">
        <v>124</v>
      </c>
      <c r="ED22" s="36" t="s">
        <v>57</v>
      </c>
    </row>
    <row r="23" spans="1:134" ht="45" customHeight="1" x14ac:dyDescent="0.25">
      <c r="A23" s="1" t="s">
        <v>56</v>
      </c>
      <c r="B23" s="21">
        <v>15</v>
      </c>
      <c r="C23" s="27" t="s">
        <v>153</v>
      </c>
      <c r="D23" s="28">
        <v>1953</v>
      </c>
      <c r="E23" s="21" t="s">
        <v>56</v>
      </c>
      <c r="F23" s="27" t="s">
        <v>127</v>
      </c>
      <c r="G23" s="30">
        <v>1093.5999999999999</v>
      </c>
      <c r="H23" s="30">
        <v>978.3</v>
      </c>
      <c r="I23" s="31">
        <v>37715</v>
      </c>
      <c r="J23" s="43">
        <f t="shared" si="0"/>
        <v>408752</v>
      </c>
      <c r="K23" s="30">
        <f>(J23-CB23)*0.6</f>
        <v>245251.19999999998</v>
      </c>
      <c r="L23" s="30">
        <f t="shared" si="1"/>
        <v>163500.80000000002</v>
      </c>
      <c r="M23" s="30">
        <f t="shared" si="2"/>
        <v>163500.80000000002</v>
      </c>
      <c r="N23" s="32"/>
      <c r="O23" s="33">
        <v>435783.44</v>
      </c>
      <c r="P23" s="33">
        <v>408752</v>
      </c>
      <c r="Q23" s="33">
        <v>408752</v>
      </c>
      <c r="R23" s="40">
        <v>408752</v>
      </c>
      <c r="S23" s="33">
        <f>O23-R23</f>
        <v>27031.440000000002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4"/>
      <c r="BK23" s="38"/>
      <c r="BL23" s="34"/>
      <c r="BM23" s="34"/>
      <c r="BN23" s="34"/>
      <c r="BO23" s="34"/>
      <c r="BP23" s="34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4">
        <f t="shared" si="3"/>
        <v>0</v>
      </c>
      <c r="CC23" s="35"/>
      <c r="CD23" s="33"/>
      <c r="CE23" s="33"/>
      <c r="CF23" s="33"/>
      <c r="CG23" s="35"/>
      <c r="CH23" s="33"/>
      <c r="CI23" s="33"/>
      <c r="CJ23" s="33"/>
      <c r="CK23" s="35"/>
      <c r="CL23" s="33"/>
      <c r="CM23" s="33"/>
      <c r="CN23" s="33"/>
      <c r="CO23" s="35"/>
      <c r="CP23" s="33"/>
      <c r="CQ23" s="33"/>
      <c r="CR23" s="33"/>
      <c r="CS23" s="35"/>
      <c r="CT23" s="33"/>
      <c r="CU23" s="33"/>
      <c r="CV23" s="33"/>
      <c r="CW23" s="35"/>
      <c r="CX23" s="33"/>
      <c r="CY23" s="33"/>
      <c r="CZ23" s="33"/>
      <c r="DA23" s="35"/>
      <c r="DB23" s="33"/>
      <c r="DC23" s="33"/>
      <c r="DD23" s="33"/>
      <c r="DE23" s="35"/>
      <c r="DF23" s="33"/>
      <c r="DG23" s="33"/>
      <c r="DH23" s="33"/>
      <c r="DI23" s="35"/>
      <c r="DJ23" s="33"/>
      <c r="DK23" s="33"/>
      <c r="DL23" s="33"/>
      <c r="DM23" s="35"/>
      <c r="DN23" s="33"/>
      <c r="DO23" s="33"/>
      <c r="DP23" s="33"/>
      <c r="DQ23" s="35"/>
      <c r="DR23" s="33"/>
      <c r="DS23" s="33"/>
      <c r="DT23" s="33"/>
      <c r="DU23" s="35"/>
      <c r="DV23" s="33"/>
      <c r="DW23" s="33"/>
      <c r="DX23" s="33"/>
      <c r="DY23" s="35"/>
      <c r="DZ23" s="33"/>
      <c r="EA23" s="33"/>
      <c r="EB23" s="33"/>
      <c r="EC23" s="21" t="s">
        <v>124</v>
      </c>
      <c r="ED23" s="36" t="s">
        <v>57</v>
      </c>
    </row>
    <row r="24" spans="1:134" ht="45" customHeight="1" x14ac:dyDescent="0.25">
      <c r="B24" s="21">
        <v>16</v>
      </c>
      <c r="C24" s="27" t="s">
        <v>154</v>
      </c>
      <c r="D24" s="28">
        <v>1953</v>
      </c>
      <c r="E24" s="21" t="s">
        <v>56</v>
      </c>
      <c r="F24" s="27" t="s">
        <v>61</v>
      </c>
      <c r="G24" s="30">
        <v>1141.3</v>
      </c>
      <c r="H24" s="30">
        <v>1049.8</v>
      </c>
      <c r="I24" s="31">
        <v>34051</v>
      </c>
      <c r="J24" s="43">
        <f t="shared" si="0"/>
        <v>600000</v>
      </c>
      <c r="K24" s="30">
        <f>(J24-CB24)*0.3</f>
        <v>0</v>
      </c>
      <c r="L24" s="30">
        <f t="shared" si="1"/>
        <v>600000</v>
      </c>
      <c r="M24" s="30">
        <f t="shared" si="2"/>
        <v>600000</v>
      </c>
      <c r="N24" s="32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4"/>
      <c r="BK24" s="38"/>
      <c r="BL24" s="34"/>
      <c r="BM24" s="34"/>
      <c r="BN24" s="34"/>
      <c r="BO24" s="34"/>
      <c r="BP24" s="34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4">
        <f t="shared" si="3"/>
        <v>600000</v>
      </c>
      <c r="CC24" s="35"/>
      <c r="CD24" s="33"/>
      <c r="CE24" s="33"/>
      <c r="CF24" s="33"/>
      <c r="CG24" s="35"/>
      <c r="CH24" s="33">
        <v>600000</v>
      </c>
      <c r="CI24" s="33">
        <v>600000</v>
      </c>
      <c r="CJ24" s="33"/>
      <c r="CK24" s="35"/>
      <c r="CL24" s="33"/>
      <c r="CM24" s="33"/>
      <c r="CN24" s="33"/>
      <c r="CO24" s="35"/>
      <c r="CP24" s="33"/>
      <c r="CQ24" s="33"/>
      <c r="CR24" s="33"/>
      <c r="CS24" s="35"/>
      <c r="CT24" s="33"/>
      <c r="CU24" s="33"/>
      <c r="CV24" s="33"/>
      <c r="CW24" s="35"/>
      <c r="CX24" s="33"/>
      <c r="CY24" s="33"/>
      <c r="CZ24" s="33"/>
      <c r="DA24" s="35"/>
      <c r="DB24" s="33"/>
      <c r="DC24" s="33"/>
      <c r="DD24" s="33"/>
      <c r="DE24" s="35"/>
      <c r="DF24" s="33"/>
      <c r="DG24" s="33"/>
      <c r="DH24" s="33"/>
      <c r="DI24" s="35"/>
      <c r="DJ24" s="33"/>
      <c r="DK24" s="33"/>
      <c r="DL24" s="33"/>
      <c r="DM24" s="35"/>
      <c r="DN24" s="33"/>
      <c r="DO24" s="33"/>
      <c r="DP24" s="33"/>
      <c r="DQ24" s="35"/>
      <c r="DR24" s="33"/>
      <c r="DS24" s="33"/>
      <c r="DT24" s="33"/>
      <c r="DU24" s="35"/>
      <c r="DV24" s="33"/>
      <c r="DW24" s="33"/>
      <c r="DX24" s="33"/>
      <c r="DY24" s="35"/>
      <c r="DZ24" s="33"/>
      <c r="EA24" s="33"/>
      <c r="EB24" s="33"/>
      <c r="EC24" s="21" t="s">
        <v>124</v>
      </c>
      <c r="ED24" s="36" t="s">
        <v>57</v>
      </c>
    </row>
    <row r="25" spans="1:134" ht="45" customHeight="1" x14ac:dyDescent="0.25">
      <c r="B25" s="21">
        <v>17</v>
      </c>
      <c r="C25" s="27" t="s">
        <v>155</v>
      </c>
      <c r="D25" s="28">
        <v>1953</v>
      </c>
      <c r="E25" s="21" t="s">
        <v>56</v>
      </c>
      <c r="F25" s="27" t="s">
        <v>61</v>
      </c>
      <c r="G25" s="30">
        <v>2395.81</v>
      </c>
      <c r="H25" s="30">
        <v>2164.81</v>
      </c>
      <c r="I25" s="31">
        <v>33749</v>
      </c>
      <c r="J25" s="43">
        <f t="shared" si="0"/>
        <v>600000</v>
      </c>
      <c r="K25" s="30">
        <f>(J25-CB25)*0.3</f>
        <v>0</v>
      </c>
      <c r="L25" s="30">
        <f t="shared" si="1"/>
        <v>600000</v>
      </c>
      <c r="M25" s="30">
        <f t="shared" si="2"/>
        <v>600000</v>
      </c>
      <c r="N25" s="32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4"/>
      <c r="BK25" s="38"/>
      <c r="BL25" s="34"/>
      <c r="BM25" s="34"/>
      <c r="BN25" s="34"/>
      <c r="BO25" s="34"/>
      <c r="BP25" s="34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4">
        <f t="shared" si="3"/>
        <v>600000</v>
      </c>
      <c r="CC25" s="35"/>
      <c r="CD25" s="33"/>
      <c r="CE25" s="33"/>
      <c r="CF25" s="33"/>
      <c r="CG25" s="35"/>
      <c r="CH25" s="33">
        <v>600000</v>
      </c>
      <c r="CI25" s="33">
        <v>600000</v>
      </c>
      <c r="CJ25" s="33"/>
      <c r="CK25" s="35"/>
      <c r="CL25" s="33"/>
      <c r="CM25" s="33"/>
      <c r="CN25" s="33"/>
      <c r="CO25" s="35"/>
      <c r="CP25" s="33"/>
      <c r="CQ25" s="33"/>
      <c r="CR25" s="33"/>
      <c r="CS25" s="35"/>
      <c r="CT25" s="33"/>
      <c r="CU25" s="33"/>
      <c r="CV25" s="33"/>
      <c r="CW25" s="35"/>
      <c r="CX25" s="33"/>
      <c r="CY25" s="33"/>
      <c r="CZ25" s="33"/>
      <c r="DA25" s="35"/>
      <c r="DB25" s="33"/>
      <c r="DC25" s="33"/>
      <c r="DD25" s="33"/>
      <c r="DE25" s="35"/>
      <c r="DF25" s="33"/>
      <c r="DG25" s="33"/>
      <c r="DH25" s="33"/>
      <c r="DI25" s="35"/>
      <c r="DJ25" s="33"/>
      <c r="DK25" s="33"/>
      <c r="DL25" s="33"/>
      <c r="DM25" s="35"/>
      <c r="DN25" s="33"/>
      <c r="DO25" s="33"/>
      <c r="DP25" s="33"/>
      <c r="DQ25" s="35"/>
      <c r="DR25" s="33"/>
      <c r="DS25" s="33"/>
      <c r="DT25" s="33"/>
      <c r="DU25" s="35"/>
      <c r="DV25" s="33"/>
      <c r="DW25" s="33"/>
      <c r="DX25" s="33"/>
      <c r="DY25" s="35"/>
      <c r="DZ25" s="33"/>
      <c r="EA25" s="33"/>
      <c r="EB25" s="33"/>
      <c r="EC25" s="21" t="s">
        <v>124</v>
      </c>
      <c r="ED25" s="36" t="s">
        <v>57</v>
      </c>
    </row>
    <row r="26" spans="1:134" ht="45" customHeight="1" x14ac:dyDescent="0.25">
      <c r="B26" s="21">
        <v>18</v>
      </c>
      <c r="C26" s="27" t="s">
        <v>156</v>
      </c>
      <c r="D26" s="28">
        <v>1956</v>
      </c>
      <c r="E26" s="21" t="s">
        <v>56</v>
      </c>
      <c r="F26" s="27" t="s">
        <v>61</v>
      </c>
      <c r="G26" s="30">
        <v>3035.75</v>
      </c>
      <c r="H26" s="30">
        <v>2763.75</v>
      </c>
      <c r="I26" s="31">
        <v>33997</v>
      </c>
      <c r="J26" s="43">
        <f t="shared" si="0"/>
        <v>600000</v>
      </c>
      <c r="K26" s="30">
        <f>(J26-CB26)*0.3</f>
        <v>0</v>
      </c>
      <c r="L26" s="30">
        <f t="shared" si="1"/>
        <v>600000</v>
      </c>
      <c r="M26" s="30">
        <f t="shared" si="2"/>
        <v>600000</v>
      </c>
      <c r="N26" s="32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4"/>
      <c r="BK26" s="38"/>
      <c r="BL26" s="34"/>
      <c r="BM26" s="34"/>
      <c r="BN26" s="34"/>
      <c r="BO26" s="34"/>
      <c r="BP26" s="34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4">
        <f t="shared" si="3"/>
        <v>600000</v>
      </c>
      <c r="CC26" s="35"/>
      <c r="CD26" s="33"/>
      <c r="CE26" s="33"/>
      <c r="CF26" s="33"/>
      <c r="CG26" s="35"/>
      <c r="CH26" s="33">
        <v>600000</v>
      </c>
      <c r="CI26" s="33">
        <v>600000</v>
      </c>
      <c r="CJ26" s="33"/>
      <c r="CK26" s="35"/>
      <c r="CL26" s="33"/>
      <c r="CM26" s="33"/>
      <c r="CN26" s="33"/>
      <c r="CO26" s="35"/>
      <c r="CP26" s="33"/>
      <c r="CQ26" s="33"/>
      <c r="CR26" s="33"/>
      <c r="CS26" s="35"/>
      <c r="CT26" s="33"/>
      <c r="CU26" s="33"/>
      <c r="CV26" s="33"/>
      <c r="CW26" s="35"/>
      <c r="CX26" s="33"/>
      <c r="CY26" s="33"/>
      <c r="CZ26" s="33"/>
      <c r="DA26" s="35"/>
      <c r="DB26" s="33"/>
      <c r="DC26" s="33"/>
      <c r="DD26" s="33"/>
      <c r="DE26" s="35"/>
      <c r="DF26" s="33"/>
      <c r="DG26" s="33"/>
      <c r="DH26" s="33"/>
      <c r="DI26" s="35"/>
      <c r="DJ26" s="33"/>
      <c r="DK26" s="33"/>
      <c r="DL26" s="33"/>
      <c r="DM26" s="35"/>
      <c r="DN26" s="33"/>
      <c r="DO26" s="33"/>
      <c r="DP26" s="33"/>
      <c r="DQ26" s="35"/>
      <c r="DR26" s="33"/>
      <c r="DS26" s="33"/>
      <c r="DT26" s="33"/>
      <c r="DU26" s="35"/>
      <c r="DV26" s="33"/>
      <c r="DW26" s="33"/>
      <c r="DX26" s="33"/>
      <c r="DY26" s="35"/>
      <c r="DZ26" s="33"/>
      <c r="EA26" s="33"/>
      <c r="EB26" s="33"/>
      <c r="EC26" s="21" t="s">
        <v>124</v>
      </c>
      <c r="ED26" s="36" t="s">
        <v>57</v>
      </c>
    </row>
    <row r="27" spans="1:134" ht="45" customHeight="1" x14ac:dyDescent="0.25">
      <c r="A27" s="1" t="s">
        <v>56</v>
      </c>
      <c r="B27" s="21">
        <v>19</v>
      </c>
      <c r="C27" s="27" t="s">
        <v>157</v>
      </c>
      <c r="D27" s="28">
        <v>1982</v>
      </c>
      <c r="E27" s="21" t="s">
        <v>56</v>
      </c>
      <c r="F27" s="27" t="s">
        <v>59</v>
      </c>
      <c r="G27" s="30">
        <v>3772.1</v>
      </c>
      <c r="H27" s="30">
        <v>3302.2</v>
      </c>
      <c r="I27" s="31">
        <v>33865</v>
      </c>
      <c r="J27" s="43">
        <f t="shared" si="0"/>
        <v>1853995</v>
      </c>
      <c r="K27" s="30">
        <f>(J27-CB27-BJ27)*0.6+0.7*BJ27</f>
        <v>1297796.5</v>
      </c>
      <c r="L27" s="30">
        <f t="shared" si="1"/>
        <v>556198.5</v>
      </c>
      <c r="M27" s="30">
        <f t="shared" si="2"/>
        <v>556198.5</v>
      </c>
      <c r="N27" s="32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>
        <v>1853995</v>
      </c>
      <c r="BH27" s="33">
        <v>1853995</v>
      </c>
      <c r="BI27" s="33">
        <v>1853995</v>
      </c>
      <c r="BJ27" s="34">
        <f>BG27</f>
        <v>1853995</v>
      </c>
      <c r="BK27" s="38" t="s">
        <v>132</v>
      </c>
      <c r="BL27" s="34">
        <f>BG27-BJ27</f>
        <v>0</v>
      </c>
      <c r="BM27" s="34"/>
      <c r="BN27" s="34"/>
      <c r="BO27" s="34"/>
      <c r="BP27" s="34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4">
        <f t="shared" si="3"/>
        <v>0</v>
      </c>
      <c r="CC27" s="35"/>
      <c r="CD27" s="33"/>
      <c r="CE27" s="33"/>
      <c r="CF27" s="33"/>
      <c r="CG27" s="35"/>
      <c r="CH27" s="33"/>
      <c r="CI27" s="33"/>
      <c r="CJ27" s="33"/>
      <c r="CK27" s="35"/>
      <c r="CL27" s="33"/>
      <c r="CM27" s="33"/>
      <c r="CN27" s="33"/>
      <c r="CO27" s="35"/>
      <c r="CP27" s="33"/>
      <c r="CQ27" s="33"/>
      <c r="CR27" s="33"/>
      <c r="CS27" s="35"/>
      <c r="CT27" s="33"/>
      <c r="CU27" s="33"/>
      <c r="CV27" s="33"/>
      <c r="CW27" s="35"/>
      <c r="CX27" s="33"/>
      <c r="CY27" s="33"/>
      <c r="CZ27" s="33"/>
      <c r="DA27" s="35"/>
      <c r="DB27" s="33"/>
      <c r="DC27" s="33"/>
      <c r="DD27" s="33"/>
      <c r="DE27" s="35"/>
      <c r="DF27" s="33"/>
      <c r="DG27" s="33"/>
      <c r="DH27" s="33"/>
      <c r="DI27" s="35"/>
      <c r="DJ27" s="33"/>
      <c r="DK27" s="33"/>
      <c r="DL27" s="33"/>
      <c r="DM27" s="35"/>
      <c r="DN27" s="33"/>
      <c r="DO27" s="33"/>
      <c r="DP27" s="33"/>
      <c r="DQ27" s="35"/>
      <c r="DR27" s="33"/>
      <c r="DS27" s="33"/>
      <c r="DT27" s="33"/>
      <c r="DU27" s="35"/>
      <c r="DV27" s="33"/>
      <c r="DW27" s="33"/>
      <c r="DX27" s="33"/>
      <c r="DY27" s="35"/>
      <c r="DZ27" s="33"/>
      <c r="EA27" s="33"/>
      <c r="EB27" s="33"/>
      <c r="EC27" s="21" t="s">
        <v>124</v>
      </c>
      <c r="ED27" s="36" t="s">
        <v>57</v>
      </c>
    </row>
    <row r="28" spans="1:134" ht="45" customHeight="1" x14ac:dyDescent="0.25">
      <c r="A28" s="1" t="s">
        <v>56</v>
      </c>
      <c r="B28" s="21">
        <v>20</v>
      </c>
      <c r="C28" s="27" t="s">
        <v>158</v>
      </c>
      <c r="D28" s="28">
        <v>1981</v>
      </c>
      <c r="E28" s="21" t="s">
        <v>56</v>
      </c>
      <c r="F28" s="27" t="s">
        <v>59</v>
      </c>
      <c r="G28" s="30">
        <v>6610.9</v>
      </c>
      <c r="H28" s="30">
        <v>5800.9</v>
      </c>
      <c r="I28" s="31">
        <v>33844</v>
      </c>
      <c r="J28" s="43">
        <f t="shared" si="0"/>
        <v>5449045</v>
      </c>
      <c r="K28" s="30">
        <f>(J28-CB28-BJ28)*0.6+0.7*BJ28</f>
        <v>3814331.4999999995</v>
      </c>
      <c r="L28" s="30">
        <f t="shared" si="1"/>
        <v>1634713.5000000005</v>
      </c>
      <c r="M28" s="30">
        <f t="shared" si="2"/>
        <v>1634713.5000000005</v>
      </c>
      <c r="N28" s="32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>
        <v>5449045</v>
      </c>
      <c r="BH28" s="33">
        <v>5449045</v>
      </c>
      <c r="BI28" s="33">
        <v>5449045</v>
      </c>
      <c r="BJ28" s="34">
        <f>BG28</f>
        <v>5449045</v>
      </c>
      <c r="BK28" s="38" t="s">
        <v>133</v>
      </c>
      <c r="BL28" s="34">
        <f>BG28-BJ28</f>
        <v>0</v>
      </c>
      <c r="BM28" s="34"/>
      <c r="BN28" s="34"/>
      <c r="BO28" s="34"/>
      <c r="BP28" s="34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4">
        <f t="shared" si="3"/>
        <v>0</v>
      </c>
      <c r="CC28" s="35"/>
      <c r="CD28" s="33"/>
      <c r="CE28" s="33"/>
      <c r="CF28" s="33"/>
      <c r="CG28" s="35"/>
      <c r="CH28" s="33"/>
      <c r="CI28" s="33"/>
      <c r="CJ28" s="33"/>
      <c r="CK28" s="35"/>
      <c r="CL28" s="33"/>
      <c r="CM28" s="33"/>
      <c r="CN28" s="33"/>
      <c r="CO28" s="35"/>
      <c r="CP28" s="33"/>
      <c r="CQ28" s="33"/>
      <c r="CR28" s="33"/>
      <c r="CS28" s="35"/>
      <c r="CT28" s="33"/>
      <c r="CU28" s="33"/>
      <c r="CV28" s="33"/>
      <c r="CW28" s="35"/>
      <c r="CX28" s="33"/>
      <c r="CY28" s="33"/>
      <c r="CZ28" s="33"/>
      <c r="DA28" s="35"/>
      <c r="DB28" s="33"/>
      <c r="DC28" s="33"/>
      <c r="DD28" s="33"/>
      <c r="DE28" s="35"/>
      <c r="DF28" s="33"/>
      <c r="DG28" s="33"/>
      <c r="DH28" s="33"/>
      <c r="DI28" s="35"/>
      <c r="DJ28" s="33"/>
      <c r="DK28" s="33"/>
      <c r="DL28" s="33"/>
      <c r="DM28" s="35"/>
      <c r="DN28" s="33"/>
      <c r="DO28" s="33"/>
      <c r="DP28" s="33"/>
      <c r="DQ28" s="35"/>
      <c r="DR28" s="33"/>
      <c r="DS28" s="33"/>
      <c r="DT28" s="33"/>
      <c r="DU28" s="35"/>
      <c r="DV28" s="33"/>
      <c r="DW28" s="33"/>
      <c r="DX28" s="33"/>
      <c r="DY28" s="35"/>
      <c r="DZ28" s="33"/>
      <c r="EA28" s="33"/>
      <c r="EB28" s="33"/>
      <c r="EC28" s="21" t="s">
        <v>124</v>
      </c>
      <c r="ED28" s="36" t="s">
        <v>57</v>
      </c>
    </row>
    <row r="29" spans="1:134" ht="45" customHeight="1" x14ac:dyDescent="0.25">
      <c r="B29" s="21">
        <v>21</v>
      </c>
      <c r="C29" s="27" t="s">
        <v>159</v>
      </c>
      <c r="D29" s="28">
        <v>1981</v>
      </c>
      <c r="E29" s="21" t="s">
        <v>56</v>
      </c>
      <c r="F29" s="27" t="s">
        <v>59</v>
      </c>
      <c r="G29" s="30">
        <v>10591.1</v>
      </c>
      <c r="H29" s="30">
        <v>9271.1</v>
      </c>
      <c r="I29" s="31">
        <v>33848</v>
      </c>
      <c r="J29" s="43">
        <f t="shared" si="0"/>
        <v>5758169.46</v>
      </c>
      <c r="K29" s="30">
        <f>(J29-CB29)*0.6-0.3*BJ29</f>
        <v>1727450.838</v>
      </c>
      <c r="L29" s="30">
        <f t="shared" si="1"/>
        <v>4030718.622</v>
      </c>
      <c r="M29" s="30">
        <f t="shared" si="2"/>
        <v>4030718.622</v>
      </c>
      <c r="N29" s="32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>
        <v>5787105</v>
      </c>
      <c r="BI29" s="33">
        <v>5787105</v>
      </c>
      <c r="BJ29" s="34">
        <v>5758169.46</v>
      </c>
      <c r="BK29" s="38" t="s">
        <v>134</v>
      </c>
      <c r="BL29" s="34"/>
      <c r="BM29" s="34"/>
      <c r="BN29" s="34"/>
      <c r="BO29" s="34"/>
      <c r="BP29" s="34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4">
        <f t="shared" si="3"/>
        <v>0</v>
      </c>
      <c r="CC29" s="35"/>
      <c r="CD29" s="33"/>
      <c r="CE29" s="33"/>
      <c r="CF29" s="33"/>
      <c r="CG29" s="35"/>
      <c r="CH29" s="33"/>
      <c r="CI29" s="33"/>
      <c r="CJ29" s="33"/>
      <c r="CK29" s="35"/>
      <c r="CL29" s="33"/>
      <c r="CM29" s="33"/>
      <c r="CN29" s="33"/>
      <c r="CO29" s="35"/>
      <c r="CP29" s="33"/>
      <c r="CQ29" s="33"/>
      <c r="CR29" s="33"/>
      <c r="CS29" s="35"/>
      <c r="CT29" s="33"/>
      <c r="CU29" s="33"/>
      <c r="CV29" s="33"/>
      <c r="CW29" s="35"/>
      <c r="CX29" s="33"/>
      <c r="CY29" s="33"/>
      <c r="CZ29" s="33"/>
      <c r="DA29" s="35"/>
      <c r="DB29" s="33"/>
      <c r="DC29" s="33"/>
      <c r="DD29" s="33"/>
      <c r="DE29" s="35"/>
      <c r="DF29" s="33"/>
      <c r="DG29" s="33"/>
      <c r="DH29" s="33"/>
      <c r="DI29" s="35"/>
      <c r="DJ29" s="33"/>
      <c r="DK29" s="33"/>
      <c r="DL29" s="33"/>
      <c r="DM29" s="35"/>
      <c r="DN29" s="33"/>
      <c r="DO29" s="33"/>
      <c r="DP29" s="33"/>
      <c r="DQ29" s="35"/>
      <c r="DR29" s="33"/>
      <c r="DS29" s="33"/>
      <c r="DT29" s="33"/>
      <c r="DU29" s="35"/>
      <c r="DV29" s="33"/>
      <c r="DW29" s="33"/>
      <c r="DX29" s="33"/>
      <c r="DY29" s="35"/>
      <c r="DZ29" s="33"/>
      <c r="EA29" s="33"/>
      <c r="EB29" s="33"/>
      <c r="EC29" s="21" t="s">
        <v>124</v>
      </c>
      <c r="ED29" s="36" t="s">
        <v>57</v>
      </c>
    </row>
    <row r="30" spans="1:134" ht="45" customHeight="1" x14ac:dyDescent="0.25">
      <c r="B30" s="21">
        <v>22</v>
      </c>
      <c r="C30" s="27" t="s">
        <v>160</v>
      </c>
      <c r="D30" s="28">
        <v>1981</v>
      </c>
      <c r="E30" s="21" t="s">
        <v>56</v>
      </c>
      <c r="F30" s="27" t="s">
        <v>59</v>
      </c>
      <c r="G30" s="30">
        <v>3707.22</v>
      </c>
      <c r="H30" s="30">
        <v>3269.62</v>
      </c>
      <c r="I30" s="31">
        <v>33985</v>
      </c>
      <c r="J30" s="43">
        <f t="shared" si="0"/>
        <v>4271019.5999999996</v>
      </c>
      <c r="K30" s="30">
        <f>(J30-CB30)*0.6-0.3*BJ30</f>
        <v>1281305.8799999999</v>
      </c>
      <c r="L30" s="30">
        <f t="shared" si="1"/>
        <v>2989713.7199999997</v>
      </c>
      <c r="M30" s="30">
        <f t="shared" si="2"/>
        <v>2989713.7199999997</v>
      </c>
      <c r="N30" s="32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>
        <v>4292482</v>
      </c>
      <c r="BI30" s="33">
        <v>4292482</v>
      </c>
      <c r="BJ30" s="34">
        <v>4271019.5999999996</v>
      </c>
      <c r="BK30" s="38" t="s">
        <v>135</v>
      </c>
      <c r="BL30" s="34"/>
      <c r="BM30" s="34"/>
      <c r="BN30" s="34"/>
      <c r="BO30" s="34"/>
      <c r="BP30" s="34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4">
        <f t="shared" si="3"/>
        <v>0</v>
      </c>
      <c r="CC30" s="35"/>
      <c r="CD30" s="33"/>
      <c r="CE30" s="33"/>
      <c r="CF30" s="33"/>
      <c r="CG30" s="35"/>
      <c r="CH30" s="33"/>
      <c r="CI30" s="33"/>
      <c r="CJ30" s="33"/>
      <c r="CK30" s="35"/>
      <c r="CL30" s="33"/>
      <c r="CM30" s="33"/>
      <c r="CN30" s="33"/>
      <c r="CO30" s="35"/>
      <c r="CP30" s="33"/>
      <c r="CQ30" s="33"/>
      <c r="CR30" s="33"/>
      <c r="CS30" s="35"/>
      <c r="CT30" s="33"/>
      <c r="CU30" s="33"/>
      <c r="CV30" s="33"/>
      <c r="CW30" s="35"/>
      <c r="CX30" s="33"/>
      <c r="CY30" s="33"/>
      <c r="CZ30" s="33"/>
      <c r="DA30" s="35"/>
      <c r="DB30" s="33"/>
      <c r="DC30" s="33"/>
      <c r="DD30" s="33"/>
      <c r="DE30" s="35"/>
      <c r="DF30" s="33"/>
      <c r="DG30" s="33"/>
      <c r="DH30" s="33"/>
      <c r="DI30" s="35"/>
      <c r="DJ30" s="33"/>
      <c r="DK30" s="33"/>
      <c r="DL30" s="33"/>
      <c r="DM30" s="35"/>
      <c r="DN30" s="33"/>
      <c r="DO30" s="33"/>
      <c r="DP30" s="33"/>
      <c r="DQ30" s="35"/>
      <c r="DR30" s="33"/>
      <c r="DS30" s="33"/>
      <c r="DT30" s="33"/>
      <c r="DU30" s="35"/>
      <c r="DV30" s="33"/>
      <c r="DW30" s="33"/>
      <c r="DX30" s="33"/>
      <c r="DY30" s="35"/>
      <c r="DZ30" s="33"/>
      <c r="EA30" s="33"/>
      <c r="EB30" s="33"/>
      <c r="EC30" s="21" t="s">
        <v>124</v>
      </c>
      <c r="ED30" s="36" t="s">
        <v>57</v>
      </c>
    </row>
    <row r="31" spans="1:134" ht="45" customHeight="1" x14ac:dyDescent="0.25">
      <c r="B31" s="21">
        <v>23</v>
      </c>
      <c r="C31" s="27" t="s">
        <v>161</v>
      </c>
      <c r="D31" s="28">
        <v>1980</v>
      </c>
      <c r="E31" s="21" t="s">
        <v>56</v>
      </c>
      <c r="F31" s="27" t="s">
        <v>59</v>
      </c>
      <c r="G31" s="30">
        <v>3800.2</v>
      </c>
      <c r="H31" s="30">
        <v>3285.2</v>
      </c>
      <c r="I31" s="31">
        <v>34583</v>
      </c>
      <c r="J31" s="43">
        <f t="shared" si="0"/>
        <v>4341067.5999999996</v>
      </c>
      <c r="K31" s="30">
        <f>(J31-CB31)*0.6-0.3*BJ31</f>
        <v>1302320.2799999998</v>
      </c>
      <c r="L31" s="30">
        <f t="shared" si="1"/>
        <v>3038747.32</v>
      </c>
      <c r="M31" s="30">
        <f t="shared" si="2"/>
        <v>3038747.32</v>
      </c>
      <c r="N31" s="32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>
        <v>4362882</v>
      </c>
      <c r="BI31" s="33">
        <v>4362882</v>
      </c>
      <c r="BJ31" s="34">
        <v>4341067.5999999996</v>
      </c>
      <c r="BK31" s="38" t="s">
        <v>136</v>
      </c>
      <c r="BL31" s="34"/>
      <c r="BM31" s="34"/>
      <c r="BN31" s="34"/>
      <c r="BO31" s="34"/>
      <c r="BP31" s="34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4">
        <f t="shared" si="3"/>
        <v>0</v>
      </c>
      <c r="CC31" s="35"/>
      <c r="CD31" s="33"/>
      <c r="CE31" s="33"/>
      <c r="CF31" s="33"/>
      <c r="CG31" s="35"/>
      <c r="CH31" s="33"/>
      <c r="CI31" s="33"/>
      <c r="CJ31" s="33"/>
      <c r="CK31" s="35"/>
      <c r="CL31" s="33"/>
      <c r="CM31" s="33"/>
      <c r="CN31" s="33"/>
      <c r="CO31" s="35"/>
      <c r="CP31" s="33"/>
      <c r="CQ31" s="33"/>
      <c r="CR31" s="33"/>
      <c r="CS31" s="35"/>
      <c r="CT31" s="33"/>
      <c r="CU31" s="33"/>
      <c r="CV31" s="33"/>
      <c r="CW31" s="35"/>
      <c r="CX31" s="33"/>
      <c r="CY31" s="33"/>
      <c r="CZ31" s="33"/>
      <c r="DA31" s="35"/>
      <c r="DB31" s="33"/>
      <c r="DC31" s="33"/>
      <c r="DD31" s="33"/>
      <c r="DE31" s="35"/>
      <c r="DF31" s="33"/>
      <c r="DG31" s="33"/>
      <c r="DH31" s="33"/>
      <c r="DI31" s="35"/>
      <c r="DJ31" s="33"/>
      <c r="DK31" s="33"/>
      <c r="DL31" s="33"/>
      <c r="DM31" s="35"/>
      <c r="DN31" s="33"/>
      <c r="DO31" s="33"/>
      <c r="DP31" s="33"/>
      <c r="DQ31" s="35"/>
      <c r="DR31" s="33"/>
      <c r="DS31" s="33"/>
      <c r="DT31" s="33"/>
      <c r="DU31" s="35"/>
      <c r="DV31" s="33"/>
      <c r="DW31" s="33"/>
      <c r="DX31" s="33"/>
      <c r="DY31" s="35"/>
      <c r="DZ31" s="33"/>
      <c r="EA31" s="33"/>
      <c r="EB31" s="33"/>
      <c r="EC31" s="21" t="s">
        <v>124</v>
      </c>
      <c r="ED31" s="36" t="s">
        <v>57</v>
      </c>
    </row>
    <row r="32" spans="1:134" ht="45" customHeight="1" x14ac:dyDescent="0.25">
      <c r="B32" s="21">
        <v>24</v>
      </c>
      <c r="C32" s="27" t="s">
        <v>162</v>
      </c>
      <c r="D32" s="28">
        <v>1981</v>
      </c>
      <c r="E32" s="21" t="s">
        <v>56</v>
      </c>
      <c r="F32" s="27" t="s">
        <v>59</v>
      </c>
      <c r="G32" s="30">
        <v>4156.3</v>
      </c>
      <c r="H32" s="30">
        <v>3610.9</v>
      </c>
      <c r="I32" s="31">
        <v>34072</v>
      </c>
      <c r="J32" s="43">
        <f t="shared" si="0"/>
        <v>3745209.8400000003</v>
      </c>
      <c r="K32" s="30">
        <f>(J32-CB32)*0.6-0.3*BJ32</f>
        <v>1123562.952</v>
      </c>
      <c r="L32" s="30">
        <f t="shared" si="1"/>
        <v>2621646.8880000003</v>
      </c>
      <c r="M32" s="30">
        <f t="shared" si="2"/>
        <v>2621646.8880000003</v>
      </c>
      <c r="N32" s="32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>
        <v>3764030</v>
      </c>
      <c r="BI32" s="33">
        <v>3764030</v>
      </c>
      <c r="BJ32" s="34">
        <v>3745209.8400000003</v>
      </c>
      <c r="BK32" s="38" t="s">
        <v>137</v>
      </c>
      <c r="BL32" s="34"/>
      <c r="BM32" s="34"/>
      <c r="BN32" s="34"/>
      <c r="BO32" s="34"/>
      <c r="BP32" s="34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4">
        <f t="shared" si="3"/>
        <v>0</v>
      </c>
      <c r="CC32" s="35"/>
      <c r="CD32" s="33"/>
      <c r="CE32" s="33"/>
      <c r="CF32" s="33"/>
      <c r="CG32" s="35"/>
      <c r="CH32" s="33"/>
      <c r="CI32" s="33"/>
      <c r="CJ32" s="33"/>
      <c r="CK32" s="35"/>
      <c r="CL32" s="33"/>
      <c r="CM32" s="33"/>
      <c r="CN32" s="33"/>
      <c r="CO32" s="35"/>
      <c r="CP32" s="33"/>
      <c r="CQ32" s="33"/>
      <c r="CR32" s="33"/>
      <c r="CS32" s="35"/>
      <c r="CT32" s="33"/>
      <c r="CU32" s="33"/>
      <c r="CV32" s="33"/>
      <c r="CW32" s="35"/>
      <c r="CX32" s="33"/>
      <c r="CY32" s="33"/>
      <c r="CZ32" s="33"/>
      <c r="DA32" s="35"/>
      <c r="DB32" s="33"/>
      <c r="DC32" s="33"/>
      <c r="DD32" s="33"/>
      <c r="DE32" s="35"/>
      <c r="DF32" s="33"/>
      <c r="DG32" s="33"/>
      <c r="DH32" s="33"/>
      <c r="DI32" s="35"/>
      <c r="DJ32" s="33"/>
      <c r="DK32" s="33"/>
      <c r="DL32" s="33"/>
      <c r="DM32" s="35"/>
      <c r="DN32" s="33"/>
      <c r="DO32" s="33"/>
      <c r="DP32" s="33"/>
      <c r="DQ32" s="35"/>
      <c r="DR32" s="33"/>
      <c r="DS32" s="33"/>
      <c r="DT32" s="33"/>
      <c r="DU32" s="35"/>
      <c r="DV32" s="33"/>
      <c r="DW32" s="33"/>
      <c r="DX32" s="33"/>
      <c r="DY32" s="35"/>
      <c r="DZ32" s="33"/>
      <c r="EA32" s="33"/>
      <c r="EB32" s="33"/>
      <c r="EC32" s="21" t="s">
        <v>124</v>
      </c>
      <c r="ED32" s="36" t="s">
        <v>57</v>
      </c>
    </row>
    <row r="33" spans="1:134" ht="45" customHeight="1" x14ac:dyDescent="0.25">
      <c r="A33" s="1" t="s">
        <v>56</v>
      </c>
      <c r="B33" s="21">
        <v>25</v>
      </c>
      <c r="C33" s="27" t="s">
        <v>163</v>
      </c>
      <c r="D33" s="28">
        <v>1983</v>
      </c>
      <c r="E33" s="21" t="s">
        <v>56</v>
      </c>
      <c r="F33" s="27" t="s">
        <v>59</v>
      </c>
      <c r="G33" s="30">
        <v>3838.3</v>
      </c>
      <c r="H33" s="30">
        <v>3355.5</v>
      </c>
      <c r="I33" s="31">
        <v>34009</v>
      </c>
      <c r="J33" s="43">
        <f t="shared" si="0"/>
        <v>4292904</v>
      </c>
      <c r="K33" s="30">
        <f>(J33-CB33-BJ33)*0.6+0.7*BJ33</f>
        <v>3005032.8</v>
      </c>
      <c r="L33" s="30">
        <f t="shared" si="1"/>
        <v>1287871.2000000002</v>
      </c>
      <c r="M33" s="30">
        <f t="shared" si="2"/>
        <v>1287871.2000000002</v>
      </c>
      <c r="N33" s="32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>
        <v>4292904</v>
      </c>
      <c r="BH33" s="33">
        <v>4292904</v>
      </c>
      <c r="BI33" s="33">
        <v>4292904</v>
      </c>
      <c r="BJ33" s="34">
        <f>BG33</f>
        <v>4292904</v>
      </c>
      <c r="BK33" s="38" t="s">
        <v>138</v>
      </c>
      <c r="BL33" s="34">
        <f>BG33-BJ33</f>
        <v>0</v>
      </c>
      <c r="BM33" s="34"/>
      <c r="BN33" s="34"/>
      <c r="BO33" s="34"/>
      <c r="BP33" s="34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4">
        <f t="shared" si="3"/>
        <v>0</v>
      </c>
      <c r="CC33" s="35"/>
      <c r="CD33" s="33"/>
      <c r="CE33" s="33"/>
      <c r="CF33" s="33"/>
      <c r="CG33" s="35"/>
      <c r="CH33" s="33"/>
      <c r="CI33" s="33"/>
      <c r="CJ33" s="33"/>
      <c r="CK33" s="35"/>
      <c r="CL33" s="33"/>
      <c r="CM33" s="33"/>
      <c r="CN33" s="33"/>
      <c r="CO33" s="35"/>
      <c r="CP33" s="33"/>
      <c r="CQ33" s="33"/>
      <c r="CR33" s="33"/>
      <c r="CS33" s="35"/>
      <c r="CT33" s="33"/>
      <c r="CU33" s="33"/>
      <c r="CV33" s="33"/>
      <c r="CW33" s="35"/>
      <c r="CX33" s="33"/>
      <c r="CY33" s="33"/>
      <c r="CZ33" s="33"/>
      <c r="DA33" s="35"/>
      <c r="DB33" s="33"/>
      <c r="DC33" s="33"/>
      <c r="DD33" s="33"/>
      <c r="DE33" s="35"/>
      <c r="DF33" s="33"/>
      <c r="DG33" s="33"/>
      <c r="DH33" s="33"/>
      <c r="DI33" s="35"/>
      <c r="DJ33" s="33"/>
      <c r="DK33" s="33"/>
      <c r="DL33" s="33"/>
      <c r="DM33" s="35"/>
      <c r="DN33" s="33"/>
      <c r="DO33" s="33"/>
      <c r="DP33" s="33"/>
      <c r="DQ33" s="35"/>
      <c r="DR33" s="33"/>
      <c r="DS33" s="33"/>
      <c r="DT33" s="33"/>
      <c r="DU33" s="35"/>
      <c r="DV33" s="33"/>
      <c r="DW33" s="33"/>
      <c r="DX33" s="33"/>
      <c r="DY33" s="35"/>
      <c r="DZ33" s="33"/>
      <c r="EA33" s="33"/>
      <c r="EB33" s="33"/>
      <c r="EC33" s="21" t="s">
        <v>124</v>
      </c>
      <c r="ED33" s="36" t="s">
        <v>57</v>
      </c>
    </row>
    <row r="34" spans="1:134" x14ac:dyDescent="0.25">
      <c r="B34" s="1"/>
      <c r="C34" s="14"/>
      <c r="D34" s="14"/>
      <c r="E34" s="14"/>
      <c r="F34" s="14"/>
      <c r="G34" s="14"/>
      <c r="H34" s="14"/>
      <c r="I34" s="14"/>
      <c r="J34" s="14"/>
      <c r="K34" s="13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3"/>
      <c r="BK34" s="14"/>
      <c r="BL34" s="13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</row>
    <row r="35" spans="1:134" x14ac:dyDescent="0.25">
      <c r="B35" s="1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3"/>
      <c r="BK35" s="14"/>
      <c r="BL35" s="13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</row>
    <row r="36" spans="1:134" x14ac:dyDescent="0.25">
      <c r="B36" s="1"/>
      <c r="C36" s="14"/>
      <c r="D36" s="14"/>
      <c r="E36" s="14"/>
      <c r="F36" s="14"/>
      <c r="G36" s="14"/>
      <c r="H36" s="14"/>
      <c r="I36" s="14"/>
      <c r="J36" s="5"/>
      <c r="K36" s="13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3"/>
      <c r="BK36" s="14"/>
      <c r="BL36" s="13"/>
      <c r="BM36" s="14"/>
      <c r="BN36" s="14"/>
      <c r="BO36" s="13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</row>
    <row r="37" spans="1:134" x14ac:dyDescent="0.25">
      <c r="B37" s="1"/>
      <c r="C37" s="14"/>
      <c r="D37" s="14"/>
      <c r="E37" s="14"/>
      <c r="F37" s="14"/>
      <c r="G37" s="14"/>
      <c r="H37" s="14"/>
      <c r="I37" s="14"/>
      <c r="J37" s="5"/>
      <c r="K37" s="13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3"/>
      <c r="BK37" s="14"/>
      <c r="BL37" s="13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</row>
    <row r="38" spans="1:134" x14ac:dyDescent="0.25">
      <c r="B38" s="1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3"/>
      <c r="BK38" s="14"/>
      <c r="BL38" s="13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</row>
    <row r="39" spans="1:134" x14ac:dyDescent="0.25">
      <c r="B39" s="1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3"/>
      <c r="BK39" s="14"/>
      <c r="BL39" s="13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</row>
    <row r="40" spans="1:134" x14ac:dyDescent="0.25">
      <c r="B40" s="1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3"/>
      <c r="BK40" s="14"/>
      <c r="BL40" s="13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</row>
    <row r="41" spans="1:134" x14ac:dyDescent="0.25">
      <c r="B41" s="1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3"/>
      <c r="BK41" s="14"/>
      <c r="BL41" s="13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</row>
    <row r="42" spans="1:134" x14ac:dyDescent="0.25">
      <c r="B42" s="1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3"/>
      <c r="BK42" s="14"/>
      <c r="BL42" s="13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</row>
    <row r="43" spans="1:134" x14ac:dyDescent="0.25">
      <c r="B43" s="1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3"/>
      <c r="BK43" s="14"/>
      <c r="BL43" s="13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</row>
    <row r="44" spans="1:134" x14ac:dyDescent="0.25">
      <c r="B44" s="1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3"/>
      <c r="BK44" s="14"/>
      <c r="BL44" s="13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</row>
    <row r="45" spans="1:134" x14ac:dyDescent="0.25">
      <c r="B45" s="1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3"/>
      <c r="BK45" s="14"/>
      <c r="BL45" s="13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</row>
    <row r="46" spans="1:134" x14ac:dyDescent="0.25">
      <c r="B46" s="1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3"/>
      <c r="BK46" s="14"/>
      <c r="BL46" s="13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</row>
    <row r="47" spans="1:134" x14ac:dyDescent="0.25">
      <c r="B47" s="1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3"/>
      <c r="BK47" s="14"/>
      <c r="BL47" s="13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</row>
    <row r="48" spans="1:134" x14ac:dyDescent="0.25">
      <c r="B48" s="1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3"/>
      <c r="BK48" s="14"/>
      <c r="BL48" s="13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</row>
    <row r="49" spans="2:134" x14ac:dyDescent="0.25">
      <c r="B49" s="1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3"/>
      <c r="BK49" s="14"/>
      <c r="BL49" s="13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</row>
    <row r="50" spans="2:134" x14ac:dyDescent="0.25">
      <c r="B50" s="1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3"/>
      <c r="BK50" s="14"/>
      <c r="BL50" s="13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</row>
    <row r="51" spans="2:134" x14ac:dyDescent="0.25">
      <c r="B51" s="1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3"/>
      <c r="BK51" s="14"/>
      <c r="BL51" s="13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</row>
    <row r="52" spans="2:134" x14ac:dyDescent="0.25">
      <c r="B52" s="1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3"/>
      <c r="BK52" s="14"/>
      <c r="BL52" s="13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</row>
    <row r="53" spans="2:134" x14ac:dyDescent="0.25">
      <c r="B53" s="1"/>
      <c r="J53" s="17"/>
      <c r="K53" s="17"/>
      <c r="L53" s="13"/>
      <c r="M53" s="13"/>
      <c r="N53" s="13"/>
    </row>
    <row r="54" spans="2:134" x14ac:dyDescent="0.25">
      <c r="B54" s="1"/>
      <c r="J54" s="17"/>
      <c r="K54" s="17"/>
      <c r="L54" s="17"/>
      <c r="M54" s="17"/>
      <c r="N54" s="17"/>
    </row>
    <row r="55" spans="2:134" x14ac:dyDescent="0.25">
      <c r="B55" s="1"/>
      <c r="J55" s="17"/>
      <c r="K55" s="17"/>
      <c r="L55" s="17"/>
      <c r="M55" s="17"/>
      <c r="N55" s="17"/>
    </row>
    <row r="56" spans="2:134" x14ac:dyDescent="0.25">
      <c r="B56" s="1"/>
      <c r="J56" s="8"/>
      <c r="K56" s="8"/>
      <c r="L56" s="8"/>
      <c r="M56" s="8"/>
      <c r="N56" s="8"/>
    </row>
    <row r="57" spans="2:134" x14ac:dyDescent="0.25">
      <c r="B57" s="1"/>
    </row>
    <row r="58" spans="2:134" x14ac:dyDescent="0.25">
      <c r="B58" s="1"/>
      <c r="F58" s="9"/>
    </row>
    <row r="59" spans="2:134" x14ac:dyDescent="0.25">
      <c r="B59" s="1"/>
    </row>
    <row r="60" spans="2:134" x14ac:dyDescent="0.25">
      <c r="B60" s="1"/>
    </row>
    <row r="61" spans="2:134" x14ac:dyDescent="0.25">
      <c r="B61" s="1"/>
    </row>
    <row r="62" spans="2:134" x14ac:dyDescent="0.25">
      <c r="B62" s="1"/>
      <c r="M62" s="18" t="s">
        <v>139</v>
      </c>
    </row>
    <row r="63" spans="2:134" x14ac:dyDescent="0.25">
      <c r="B63" s="1"/>
    </row>
    <row r="64" spans="2:134" x14ac:dyDescent="0.25">
      <c r="B64" s="1"/>
    </row>
    <row r="65" spans="2:134" x14ac:dyDescent="0.25">
      <c r="B65" s="1"/>
      <c r="C65" s="1"/>
      <c r="D65" s="1"/>
      <c r="E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</row>
    <row r="66" spans="2:134" x14ac:dyDescent="0.25">
      <c r="B66" s="1"/>
      <c r="C66" s="1"/>
      <c r="D66" s="1"/>
      <c r="E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</row>
    <row r="67" spans="2:134" x14ac:dyDescent="0.25">
      <c r="B67" s="1"/>
      <c r="C67" s="1"/>
      <c r="D67" s="1"/>
      <c r="E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</row>
    <row r="68" spans="2:134" x14ac:dyDescent="0.25">
      <c r="B68" s="1"/>
      <c r="C68" s="1"/>
      <c r="D68" s="1"/>
      <c r="E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</row>
    <row r="69" spans="2:134" x14ac:dyDescent="0.25">
      <c r="B69" s="1"/>
      <c r="C69" s="1"/>
      <c r="D69" s="1"/>
      <c r="E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</row>
    <row r="70" spans="2:134" x14ac:dyDescent="0.25">
      <c r="B70" s="1"/>
      <c r="C70" s="1"/>
      <c r="D70" s="1"/>
      <c r="E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</row>
    <row r="71" spans="2:134" x14ac:dyDescent="0.25">
      <c r="B71" s="1"/>
      <c r="C71" s="1"/>
      <c r="D71" s="1"/>
      <c r="E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</row>
    <row r="72" spans="2:134" x14ac:dyDescent="0.25">
      <c r="B72" s="1"/>
      <c r="C72" s="1"/>
      <c r="D72" s="1"/>
      <c r="E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</row>
    <row r="73" spans="2:134" x14ac:dyDescent="0.25">
      <c r="B73" s="1"/>
      <c r="C73" s="1"/>
      <c r="D73" s="1"/>
      <c r="E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</row>
    <row r="74" spans="2:134" x14ac:dyDescent="0.25">
      <c r="B74" s="1"/>
      <c r="C74" s="1"/>
      <c r="D74" s="1"/>
      <c r="E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</row>
    <row r="75" spans="2:134" x14ac:dyDescent="0.25">
      <c r="B75" s="1"/>
      <c r="C75" s="1"/>
      <c r="D75" s="1"/>
      <c r="E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</row>
    <row r="76" spans="2:134" x14ac:dyDescent="0.25">
      <c r="B76" s="1"/>
      <c r="C76" s="1"/>
      <c r="D76" s="1"/>
      <c r="E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</row>
    <row r="77" spans="2:134" x14ac:dyDescent="0.25">
      <c r="B77" s="1"/>
      <c r="C77" s="1"/>
      <c r="D77" s="1"/>
      <c r="E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</row>
    <row r="78" spans="2:134" x14ac:dyDescent="0.25">
      <c r="B78" s="1"/>
      <c r="C78" s="1"/>
      <c r="D78" s="1"/>
      <c r="E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</row>
    <row r="79" spans="2:134" x14ac:dyDescent="0.25">
      <c r="B79" s="1"/>
      <c r="C79" s="1"/>
      <c r="D79" s="1"/>
      <c r="E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</row>
    <row r="80" spans="2:134" x14ac:dyDescent="0.25">
      <c r="B80" s="1"/>
      <c r="C80" s="1"/>
      <c r="D80" s="1"/>
      <c r="E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</row>
    <row r="81" spans="2:134" x14ac:dyDescent="0.25">
      <c r="B81" s="1"/>
      <c r="C81" s="1"/>
      <c r="D81" s="1"/>
      <c r="E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</row>
    <row r="82" spans="2:134" x14ac:dyDescent="0.25">
      <c r="B82" s="1"/>
      <c r="C82" s="1"/>
      <c r="D82" s="1"/>
      <c r="E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</row>
    <row r="83" spans="2:134" x14ac:dyDescent="0.25">
      <c r="B83" s="1"/>
      <c r="C83" s="1"/>
      <c r="D83" s="1"/>
      <c r="E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</row>
    <row r="84" spans="2:134" x14ac:dyDescent="0.25">
      <c r="B84" s="1"/>
      <c r="C84" s="1"/>
      <c r="D84" s="1"/>
      <c r="E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</row>
    <row r="85" spans="2:134" x14ac:dyDescent="0.25">
      <c r="B85" s="1"/>
      <c r="C85" s="1"/>
      <c r="D85" s="1"/>
      <c r="E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</row>
    <row r="86" spans="2:134" x14ac:dyDescent="0.25">
      <c r="B86" s="1"/>
      <c r="C86" s="1"/>
      <c r="D86" s="1"/>
      <c r="E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</row>
    <row r="87" spans="2:134" x14ac:dyDescent="0.25">
      <c r="B87" s="1"/>
      <c r="C87" s="1"/>
      <c r="D87" s="1"/>
      <c r="E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</row>
    <row r="88" spans="2:134" x14ac:dyDescent="0.25">
      <c r="B88" s="1"/>
      <c r="C88" s="1"/>
      <c r="D88" s="1"/>
      <c r="E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</row>
    <row r="89" spans="2:134" x14ac:dyDescent="0.25">
      <c r="B89" s="1"/>
      <c r="C89" s="1"/>
      <c r="D89" s="1"/>
      <c r="E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</row>
    <row r="90" spans="2:134" x14ac:dyDescent="0.25">
      <c r="B90" s="1"/>
      <c r="C90" s="1"/>
      <c r="D90" s="1"/>
      <c r="E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</row>
    <row r="91" spans="2:134" x14ac:dyDescent="0.25">
      <c r="B91" s="1"/>
      <c r="C91" s="1"/>
      <c r="D91" s="1"/>
      <c r="E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</row>
    <row r="92" spans="2:134" x14ac:dyDescent="0.25">
      <c r="B92" s="1"/>
      <c r="C92" s="1"/>
      <c r="D92" s="1"/>
      <c r="E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</row>
    <row r="93" spans="2:134" x14ac:dyDescent="0.25">
      <c r="B93" s="1"/>
      <c r="C93" s="1"/>
      <c r="D93" s="1"/>
      <c r="E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</row>
    <row r="94" spans="2:134" x14ac:dyDescent="0.25">
      <c r="B94" s="1"/>
      <c r="C94" s="1"/>
      <c r="D94" s="1"/>
      <c r="E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</row>
    <row r="95" spans="2:134" x14ac:dyDescent="0.25">
      <c r="B95" s="1"/>
      <c r="C95" s="1"/>
      <c r="D95" s="1"/>
      <c r="E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</row>
    <row r="96" spans="2:134" x14ac:dyDescent="0.25">
      <c r="B96" s="1"/>
      <c r="C96" s="1"/>
      <c r="D96" s="1"/>
      <c r="E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</row>
    <row r="97" spans="2:134" x14ac:dyDescent="0.25">
      <c r="B97" s="1"/>
      <c r="C97" s="1"/>
      <c r="D97" s="1"/>
      <c r="E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</row>
    <row r="98" spans="2:134" x14ac:dyDescent="0.25">
      <c r="B98" s="1"/>
      <c r="C98" s="1"/>
      <c r="D98" s="1"/>
      <c r="E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</row>
    <row r="99" spans="2:134" x14ac:dyDescent="0.25">
      <c r="B99" s="1"/>
      <c r="C99" s="1"/>
      <c r="D99" s="1"/>
      <c r="E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</row>
    <row r="100" spans="2:134" x14ac:dyDescent="0.25">
      <c r="B100" s="1"/>
      <c r="C100" s="1"/>
      <c r="D100" s="1"/>
      <c r="E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</row>
    <row r="101" spans="2:134" x14ac:dyDescent="0.25">
      <c r="B101" s="1"/>
      <c r="C101" s="1"/>
      <c r="D101" s="1"/>
      <c r="E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</row>
    <row r="102" spans="2:134" x14ac:dyDescent="0.25">
      <c r="B102" s="1"/>
      <c r="C102" s="1"/>
      <c r="D102" s="1"/>
      <c r="E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</row>
    <row r="103" spans="2:134" x14ac:dyDescent="0.25">
      <c r="B103" s="1"/>
      <c r="C103" s="1"/>
      <c r="D103" s="1"/>
      <c r="E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</row>
    <row r="104" spans="2:134" x14ac:dyDescent="0.25">
      <c r="B104" s="1"/>
      <c r="C104" s="1"/>
      <c r="D104" s="1"/>
      <c r="E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</row>
    <row r="105" spans="2:134" x14ac:dyDescent="0.25">
      <c r="B105" s="1"/>
      <c r="C105" s="1"/>
      <c r="D105" s="1"/>
      <c r="E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</row>
    <row r="106" spans="2:134" x14ac:dyDescent="0.25">
      <c r="B106" s="1"/>
      <c r="C106" s="1"/>
      <c r="D106" s="1"/>
      <c r="E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</row>
    <row r="127" spans="2:134" x14ac:dyDescent="0.25">
      <c r="B127" s="1"/>
      <c r="C127" s="1"/>
      <c r="D127" s="1"/>
      <c r="E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0"/>
      <c r="BI127" s="10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</row>
    <row r="128" spans="2:134" x14ac:dyDescent="0.25">
      <c r="B128" s="1"/>
      <c r="C128" s="1"/>
      <c r="D128" s="1"/>
      <c r="E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0"/>
      <c r="BI128" s="10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</row>
    <row r="132" spans="2:134" x14ac:dyDescent="0.25">
      <c r="B132" s="1"/>
      <c r="C132" s="1"/>
      <c r="D132" s="1"/>
      <c r="E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8"/>
      <c r="BS132" s="18"/>
      <c r="BT132" s="18"/>
      <c r="BU132" s="18"/>
      <c r="BV132" s="18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</row>
    <row r="133" spans="2:134" x14ac:dyDescent="0.25">
      <c r="B133" s="1"/>
      <c r="C133" s="1"/>
      <c r="D133" s="1"/>
      <c r="E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8"/>
      <c r="BS133" s="18"/>
      <c r="BT133" s="18"/>
      <c r="BU133" s="18"/>
      <c r="BV133" s="18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</row>
    <row r="135" spans="2:134" x14ac:dyDescent="0.25">
      <c r="B135" s="1"/>
      <c r="C135" s="1"/>
      <c r="D135" s="1"/>
      <c r="E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9"/>
      <c r="BS135" s="9"/>
      <c r="BT135" s="9"/>
      <c r="BU135" s="9"/>
      <c r="BV135" s="9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</row>
    <row r="137" spans="2:134" x14ac:dyDescent="0.25">
      <c r="B137" s="1"/>
      <c r="C137" s="1"/>
      <c r="D137" s="1"/>
      <c r="E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8"/>
      <c r="BS137" s="18"/>
      <c r="BT137" s="18"/>
      <c r="BU137" s="18"/>
      <c r="BV137" s="18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</row>
  </sheetData>
  <mergeCells count="50">
    <mergeCell ref="DY5:EB6"/>
    <mergeCell ref="CK5:CN6"/>
    <mergeCell ref="CO5:CR6"/>
    <mergeCell ref="CS5:CV6"/>
    <mergeCell ref="CW5:CZ6"/>
    <mergeCell ref="DA5:DD6"/>
    <mergeCell ref="DE5:DH6"/>
    <mergeCell ref="BD5:BD6"/>
    <mergeCell ref="DI5:DL6"/>
    <mergeCell ref="DM5:DP6"/>
    <mergeCell ref="DQ5:DT6"/>
    <mergeCell ref="DU5:DX6"/>
    <mergeCell ref="BT5:BT6"/>
    <mergeCell ref="BU5:BU6"/>
    <mergeCell ref="BY5:BY6"/>
    <mergeCell ref="BZ5:BZ6"/>
    <mergeCell ref="CC5:CF6"/>
    <mergeCell ref="CG5:CJ6"/>
    <mergeCell ref="BE5:BE6"/>
    <mergeCell ref="BH5:BH6"/>
    <mergeCell ref="BI5:BI6"/>
    <mergeCell ref="BJ5:BK6"/>
    <mergeCell ref="BO5:BO6"/>
    <mergeCell ref="BP5:BP6"/>
    <mergeCell ref="R5:AQ5"/>
    <mergeCell ref="AU5:AU6"/>
    <mergeCell ref="AV5:AV6"/>
    <mergeCell ref="AZ5:AZ6"/>
    <mergeCell ref="BA5:BA6"/>
    <mergeCell ref="G5:G6"/>
    <mergeCell ref="H5:H6"/>
    <mergeCell ref="J5:J6"/>
    <mergeCell ref="K5:K6"/>
    <mergeCell ref="L5:M5"/>
    <mergeCell ref="B1:ED1"/>
    <mergeCell ref="B2:ED2"/>
    <mergeCell ref="B4:B7"/>
    <mergeCell ref="C4:C7"/>
    <mergeCell ref="D4:E4"/>
    <mergeCell ref="F4:F7"/>
    <mergeCell ref="G4:H4"/>
    <mergeCell ref="I4:I7"/>
    <mergeCell ref="J4:M4"/>
    <mergeCell ref="R4:BZ4"/>
    <mergeCell ref="CB4:CB6"/>
    <mergeCell ref="CC4:EB4"/>
    <mergeCell ref="EC4:EC7"/>
    <mergeCell ref="ED4:ED7"/>
    <mergeCell ref="D5:D7"/>
    <mergeCell ref="E5:E7"/>
  </mergeCells>
  <conditionalFormatting sqref="CB4 CB7:CB104857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Юля</cp:lastModifiedBy>
  <dcterms:created xsi:type="dcterms:W3CDTF">2017-12-07T13:02:36Z</dcterms:created>
  <dcterms:modified xsi:type="dcterms:W3CDTF">2018-06-20T09:34:42Z</dcterms:modified>
</cp:coreProperties>
</file>